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i\IZVJEŠTAJI\ZAVRŠNI RAČUN 2020\SENT\"/>
    </mc:Choice>
  </mc:AlternateContent>
  <bookViews>
    <workbookView xWindow="0" yWindow="0" windowWidth="24000" windowHeight="11895"/>
  </bookViews>
  <sheets>
    <sheet name="bilješke str. 1.-6." sheetId="1" r:id="rId1"/>
    <sheet name="str. 5 tablica sudskih sporova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7" i="1" l="1"/>
  <c r="G15" i="1" l="1"/>
  <c r="G28" i="1"/>
  <c r="L12" i="2" l="1"/>
  <c r="L8" i="2"/>
  <c r="K15" i="2"/>
  <c r="J15" i="2"/>
  <c r="K11" i="2"/>
  <c r="J11" i="2"/>
  <c r="E169" i="1"/>
  <c r="J16" i="2" l="1"/>
  <c r="K16" i="2"/>
  <c r="G103" i="1" l="1"/>
  <c r="G38" i="1" l="1"/>
  <c r="G44" i="1" s="1"/>
</calcChain>
</file>

<file path=xl/sharedStrings.xml><?xml version="1.0" encoding="utf-8"?>
<sst xmlns="http://schemas.openxmlformats.org/spreadsheetml/2006/main" count="221" uniqueCount="211">
  <si>
    <t>OSNOVNA ŠKOLA ZMAJEVAC</t>
  </si>
  <si>
    <t>ZMAJEVAC, Sportska 2/A</t>
  </si>
  <si>
    <t>OIB:</t>
  </si>
  <si>
    <t>ŽR:</t>
  </si>
  <si>
    <t>2340009-110050577</t>
  </si>
  <si>
    <t>BILJEŠKE UZ FINANCIJSKA IZVJEŠĆA</t>
  </si>
  <si>
    <t>PR-RAS:</t>
  </si>
  <si>
    <t>Prihodi od participacija</t>
  </si>
  <si>
    <t>UKUPNI PRIHODI</t>
  </si>
  <si>
    <t>UKUPNI IZDACI</t>
  </si>
  <si>
    <t>RAZLIKA PRIHODA I RASHODA</t>
  </si>
  <si>
    <t>Prosječan broj zaposlenih na bazi stanja koncem mjeseca</t>
  </si>
  <si>
    <t>Prosječan broj zaposlenih na bazi sati rada iznosi</t>
  </si>
  <si>
    <t>Ravnateljica</t>
  </si>
  <si>
    <t>Rashodi za zaposlene</t>
  </si>
  <si>
    <t>Financijski rashodi</t>
  </si>
  <si>
    <t xml:space="preserve"> -  za materijalne rashode </t>
  </si>
  <si>
    <t>U bilanci nema znatnih promjena u odnosu na prethodno razdoblje.</t>
  </si>
  <si>
    <t>Kinga Kolar</t>
  </si>
  <si>
    <t>Materijalni i nefinancijski rashodi</t>
  </si>
  <si>
    <t xml:space="preserve">Svako evidenitranje poslovnih promjena je provedeno u skladu sa zakonom i u zakonskim </t>
  </si>
  <si>
    <t>rokovima.</t>
  </si>
  <si>
    <t>Prihodi od kamata i tečajnih razlika</t>
  </si>
  <si>
    <t>Prihodi od iznajmljivanja i zakupa</t>
  </si>
  <si>
    <t>Oprema</t>
  </si>
  <si>
    <t>Knjige</t>
  </si>
  <si>
    <t xml:space="preserve"> -  za zaposlene</t>
  </si>
  <si>
    <t xml:space="preserve"> -  za za financijske rashode</t>
  </si>
  <si>
    <t>Sve stavke bilance su u granicama svih normi, izvršen je popis imovine, te ispravak vrijednosti</t>
  </si>
  <si>
    <t>OBRAZAC P-VRIO</t>
  </si>
  <si>
    <t>OBRAZAC BILANCA:</t>
  </si>
  <si>
    <t xml:space="preserve">OBRAZAC OBVEZE: </t>
  </si>
  <si>
    <t>OBRAZAC PR-RAS:</t>
  </si>
  <si>
    <t>Tablica: Popis ugovornih odnosa</t>
  </si>
  <si>
    <t>Red.
br.</t>
  </si>
  <si>
    <t>Opis</t>
  </si>
  <si>
    <t>Datum naplate</t>
  </si>
  <si>
    <t>Zadužnica</t>
  </si>
  <si>
    <t>UKUPNO</t>
  </si>
  <si>
    <t>BILANCA</t>
  </si>
  <si>
    <t>Kontinuirani rashodi budućih razdoblja</t>
  </si>
  <si>
    <t>Dugotrajna imovina (materij., nefinan. i financ.)</t>
  </si>
  <si>
    <t>-</t>
  </si>
  <si>
    <t>Tablica: Popis sudskih sporova</t>
  </si>
  <si>
    <t>Tuženik</t>
  </si>
  <si>
    <t>Tužitelj</t>
  </si>
  <si>
    <t>Razlog sudskog spora</t>
  </si>
  <si>
    <t>Završen sudski spor (označi s X)</t>
  </si>
  <si>
    <t>Spor u tijeku (označi s X)</t>
  </si>
  <si>
    <t>Status</t>
  </si>
  <si>
    <t>Ishod suda</t>
  </si>
  <si>
    <t>Dug</t>
  </si>
  <si>
    <t>Plaćeno</t>
  </si>
  <si>
    <t>UKUPNO (1+2)</t>
  </si>
  <si>
    <t>str. 1.</t>
  </si>
  <si>
    <t>str. 2</t>
  </si>
  <si>
    <t xml:space="preserve">Na obrascu su evidentirane obveze u sheetu OBV kako to zatjeva obrazac i to prema uputama, </t>
  </si>
  <si>
    <t>te nema u njima ništa specifično.</t>
  </si>
  <si>
    <t xml:space="preserve"> i sukladno Zakonu o proračunu čl. 70. st. 2 te sukladno Pravilniku o proračunskom računovodstvu </t>
  </si>
  <si>
    <t>čl. 82.</t>
  </si>
  <si>
    <t>RKP:</t>
  </si>
  <si>
    <t>ŠIFRA DJELATNOSTI: 8520</t>
  </si>
  <si>
    <t xml:space="preserve">Što se tiče ugovornih odnosa, škola je pri potpisivanju Ugovora sa INA d.d. potpisala i dala </t>
  </si>
  <si>
    <t>ili imovina.</t>
  </si>
  <si>
    <t xml:space="preserve">zadužnicu na 5.000,00 kn 19.06.2015. Nema ostalih ugovornih odnosa koje bi mogle postati obveze </t>
  </si>
  <si>
    <t>Kapitalne pomoći drž. Proračuna</t>
  </si>
  <si>
    <t>Tekuće pomoći općinskog proračuna</t>
  </si>
  <si>
    <t>Tekuće pomoći drž. proračuna (plaće i naknade zaposlenima)</t>
  </si>
  <si>
    <t>Prihodi iz županijskog proračuna</t>
  </si>
  <si>
    <t>Prihod od prodanih proizvoda</t>
  </si>
  <si>
    <t>Naknade građanima i kućanstvima (radne bilježnice)</t>
  </si>
  <si>
    <t>GUBITAK TEKUĆE GODINE</t>
  </si>
  <si>
    <t xml:space="preserve"> - za nabavu opreme</t>
  </si>
  <si>
    <t xml:space="preserve"> - obveze za predujmove i ostale obveze </t>
  </si>
  <si>
    <t>Potraživanja na dan 31.12.2019.</t>
  </si>
  <si>
    <t>-  od toga je tuđa imovina na korištenju</t>
  </si>
  <si>
    <t xml:space="preserve">Stavka tekuće pomoći se sastoji od tekuće pomoći Općine Kneževi Vinogradi i sredstava koje nam </t>
  </si>
  <si>
    <t>Instrument osiguranja</t>
  </si>
  <si>
    <t>Datum jamstva</t>
  </si>
  <si>
    <t>Opis/primatelj  ili davatelj jamstva</t>
  </si>
  <si>
    <t>Iznos jamstva</t>
  </si>
  <si>
    <t>Namjena</t>
  </si>
  <si>
    <t>Tuzemnom dobavljaču - INA D.D.,  OIB 27759560625</t>
  </si>
  <si>
    <t>Ugovor o korištenju INA kartice</t>
  </si>
  <si>
    <t>Datum:</t>
  </si>
  <si>
    <t>Odgovorna osoba</t>
  </si>
  <si>
    <t>Osoba za kontaktiranje:</t>
  </si>
  <si>
    <t>TELAROVIĆ GABRIJELA</t>
  </si>
  <si>
    <t>KINGA KOLAR</t>
  </si>
  <si>
    <t>Telefon za kontakt:</t>
  </si>
  <si>
    <t>099 3288 458</t>
  </si>
  <si>
    <t>____________</t>
  </si>
  <si>
    <t>Odgovorna osoba:</t>
  </si>
  <si>
    <t>M.P.</t>
  </si>
  <si>
    <t>SPORTSKA 2/A,  ZMAJEVAC</t>
  </si>
  <si>
    <t>Naziv proračuna, proračunskog i izvanproračunskog korisnika</t>
  </si>
  <si>
    <t>OIB</t>
  </si>
  <si>
    <t>RKP BROJ</t>
  </si>
  <si>
    <t>Adresa</t>
  </si>
  <si>
    <t>Očekivano vrijeme povrata sredstava u god.</t>
  </si>
  <si>
    <t>Razina:  31</t>
  </si>
  <si>
    <t>Razdjel: 000</t>
  </si>
  <si>
    <t>Stavka tekuće pomoći državnog proračuna se odnosi na plaće i naknade zaposlenima, te čine</t>
  </si>
  <si>
    <t>najveću stavku  obrasca PR-RAS.</t>
  </si>
  <si>
    <t xml:space="preserve">U obrascu PR-RAS se ove godine nalaze i kapitalne pomoći državnog proračuna a odnose se na </t>
  </si>
  <si>
    <t>udžbenike čiji je vijek trajanja 4 godine. Sukladno uputi resornog ministarstva i čl. 16. st. 2 Pravil-</t>
  </si>
  <si>
    <t xml:space="preserve">nika o proračunskom računovodstvu, potpisana je odluka ravnatelja za 100% otpis navedenih </t>
  </si>
  <si>
    <t>udžbenika, a po kojoj se i postupilo.</t>
  </si>
  <si>
    <t>Za stavku prihodi iz županijskog proračuna je obavljena usklada vezano za konsolidaciju, a što je i</t>
  </si>
  <si>
    <t xml:space="preserve">Izdaci je sastoje od rashoda za zaposlene koji su najveća stavka, te od materijalnih, financijskih i </t>
  </si>
  <si>
    <t>str. 3</t>
  </si>
  <si>
    <t>str. 4</t>
  </si>
  <si>
    <t xml:space="preserve">istih. Navedeno je i evidentirano u poslovnim knjigama škole, a sve sukladno već ranije </t>
  </si>
  <si>
    <t>spomenutom Pravilniku.</t>
  </si>
  <si>
    <t xml:space="preserve">Kao i prijašnjih godina, najveću stavku klase 1 čine kontinuirani rashod budućih godina, odnosno, </t>
  </si>
  <si>
    <t>OBRAZAC RAS-funkcijski</t>
  </si>
  <si>
    <t xml:space="preserve">U obrascu su prikazani rashodi poslovanja i rashodi za nabavu nefinancijske imovine razvrstani </t>
  </si>
  <si>
    <t>prema njihovoj namjeni. AOP 110 iz RAS-funkcijski je identičan AOP-u 404 obrasca PR-RAS.</t>
  </si>
  <si>
    <t>(AOP 13), te na funkciji 096 dodatne usluge u obrazovanju (AOP 122  a koji se odnosi na prehranu</t>
  </si>
  <si>
    <t>učenika).</t>
  </si>
  <si>
    <t>str. 6</t>
  </si>
  <si>
    <t>STR. 5</t>
  </si>
  <si>
    <t>U Zmajevcu, 27.01.2021.</t>
  </si>
  <si>
    <t xml:space="preserve">U obrascu su evidentirani svi ostvareni rashodi 2020. godine i to na funkciji 0912 osnovno školstvo </t>
  </si>
  <si>
    <t>Sve obveze se podmiruju u roku, a obveza bolovanja na teret HZZO-a se nije zatvorila prijebojem</t>
  </si>
  <si>
    <t>27.01.2021.</t>
  </si>
  <si>
    <t>Tekuće pomoći od međunarodnih organizacija</t>
  </si>
  <si>
    <t>ZA RAZDOBLJE OD 01.01.2020. DO 31.12.2020. GODINE</t>
  </si>
  <si>
    <t>PRENESENI MANJAK PRIHODA NEFINANCIJSKE IMOVINE</t>
  </si>
  <si>
    <t>MANJAK PRIHODA POSLOVANJA - ISPRAVAK FINANCIJSKOG REZULTATA 2019.</t>
  </si>
  <si>
    <t xml:space="preserve">potvrđeno 08. siječnja 2021. </t>
  </si>
  <si>
    <t xml:space="preserve">rashoda za nefinancijsku imovinu. Ove godine je kupljeno opreme za 138.338,00 kn i knjiga za </t>
  </si>
  <si>
    <t>30.349,80 kn.</t>
  </si>
  <si>
    <t>Ove godine je škola poslovala sa dobitkom od 55.612,00 kn ali sa prenesenim gubitkom prošle</t>
  </si>
  <si>
    <t>godine u iznosu od 61.945,90 kn, te ispravku financijskog rezultata u iznosu od 6.138,47  gubitak</t>
  </si>
  <si>
    <t xml:space="preserve"> iznosi 12.472,37 kn.</t>
  </si>
  <si>
    <t xml:space="preserve">Ispravak financijskog rezultata prijašnjih godina se evidentirao sukladno Odluci ravnatelja, a sve </t>
  </si>
  <si>
    <t>obračuna bolovanja.</t>
  </si>
  <si>
    <t xml:space="preserve">u svrhu izravnanja razreda 0 i 911, a odnosi se na ispravak krivog knjiženja  korektivnog </t>
  </si>
  <si>
    <t>Kratkoročne obveze na dan 31.12.2020.</t>
  </si>
  <si>
    <t>Dugoorčne obveze i kapital na dan 31.12.2020.</t>
  </si>
  <si>
    <t>Stanje na žiro računu 31.12.2020.</t>
  </si>
  <si>
    <t>Potraživanja za prihode uplaćene u proračun</t>
  </si>
  <si>
    <t>Potraživanja za bolovanja</t>
  </si>
  <si>
    <t xml:space="preserve">Ove godine škola u svojim knjigama  opet ima i tuđu imovinu na korištenju. Ta stavka se odnosi na </t>
  </si>
  <si>
    <t>dobivenu opremu za kurikularnu reformu - tablete, te ormariće za tablete, laptope i projektore</t>
  </si>
  <si>
    <t xml:space="preserve"> iz prošle godine, te se knjižila sukladno uputi dobivenoj od resornog ministarstva.</t>
  </si>
  <si>
    <t xml:space="preserve">prebacilo u potpunosti preko susava Riznice te smo počeli sa 02.10.2020. koristiti podračun </t>
  </si>
  <si>
    <t xml:space="preserve">osnivača. Navedeni podračun se evidentira na kontu 16721-potraživanje za prihode uplaćene u </t>
  </si>
  <si>
    <t xml:space="preserve">proračun, te se prikazuju na AOP-u 155, 255 i 280 u obrascu bilanca, dok se na obrascu  PR-RAS-a </t>
  </si>
  <si>
    <t>na AOP-ima 638-640 evidentiraju sredstva na početku i na kraju razdoblja starog žiroračuna škole.</t>
  </si>
  <si>
    <t>Ove godine je škola bila u obvezi zatvoriti svoje žiroračune (i kunske i devizne). Poslovanje se</t>
  </si>
  <si>
    <t>.</t>
  </si>
  <si>
    <t>evidentirano je vrijednosno usklađivanje za iste.</t>
  </si>
  <si>
    <t>Dužniku Josipu Mršiću su slane opomene, te se očekuju uplate.</t>
  </si>
  <si>
    <t xml:space="preserve">Sukladno Odluci ravnateljice, a na zahtjev dužnika Milke Ilić, Školski odbor prihvaća oprost djela </t>
  </si>
  <si>
    <t xml:space="preserve">duga. Do duga je došlo zbog neznanja i nevraćanja ključeva, a ne zbog stvarnog korištenja  </t>
  </si>
  <si>
    <t>Potraživanja od najma stanova nisu još uvijek podmirena u cijelosti, ali sukladno uputi savjetnika</t>
  </si>
  <si>
    <t xml:space="preserve">nekretnine. Školski odbor je prihvatio oprost djela duga zbog činjeničnog stanje nekorištenja </t>
  </si>
  <si>
    <t>27.1.2021.</t>
  </si>
  <si>
    <t xml:space="preserve">konto 19311 a odnosi se na plaće i naknade plaća za prosinac 2020., a koje su podmirene već </t>
  </si>
  <si>
    <t xml:space="preserve">u siječnju 2021. </t>
  </si>
  <si>
    <t xml:space="preserve">nekretnine, socijalnog statusa i materijalne neimaštine dužnika. Za dužnika Milku Ilić je tijekom </t>
  </si>
  <si>
    <t>na temelju prihvaćanja Školskog odbora poslalo odustajanje od zahtjeva postupanja po ovrsi.</t>
  </si>
  <si>
    <t xml:space="preserve">2020. godine uplaćivano od strane Fine, te je većina sredstava zatvorila tek kamate. Obzirom da je </t>
  </si>
  <si>
    <t xml:space="preserve">Ilić teži socijalni slučaj, a zaista nije koristila nekrentninu za čiju najaminu je se ovršilo, Fini se </t>
  </si>
  <si>
    <t>Sastavni dio bilješki je i tablica "Sudski sporovi u tijeku" koja se nalazi na slijedećoj strani.</t>
  </si>
  <si>
    <t>Škola trenutno nema sudskih sporova u tijeku, te sukladno Pravilniku o financijskom izvještavanju</t>
  </si>
  <si>
    <t xml:space="preserve"> tablica je prikazana prazna.</t>
  </si>
  <si>
    <t xml:space="preserve">uplaćuju za projekt "Obrok je za sve" u čemu sudjeluju sa 25%, dok ostatak podmiruje osnivač </t>
  </si>
  <si>
    <t>OBŽ.</t>
  </si>
  <si>
    <t>U pr-ras obrascu su evidentirani svih nastali prihodi i rashodi od 1. siječnja do 31. prosinca 2020.,</t>
  </si>
  <si>
    <t>te su u skladu sa zakonom i provedeni.</t>
  </si>
  <si>
    <t>Napravljena je obvezna korekcija rezultata i ove godine. Korekcija je odrađena po uputi</t>
  </si>
  <si>
    <t xml:space="preserve">Viškom prihoda redovnog poslovanja 2020. se podmirio manjak redovnog poslovanja , te </t>
  </si>
  <si>
    <t>dio manjka nefinacijske imovine, dok se ostatak manjka nefinancijske imovine prenosi u 2021.</t>
  </si>
  <si>
    <t>godinu.</t>
  </si>
  <si>
    <t>AOP 064</t>
  </si>
  <si>
    <t>AOP 065</t>
  </si>
  <si>
    <t>AOP 050</t>
  </si>
  <si>
    <t>AOP 078</t>
  </si>
  <si>
    <t>AOP 116</t>
  </si>
  <si>
    <t>AOP 126</t>
  </si>
  <si>
    <t>AOP 125</t>
  </si>
  <si>
    <t>AOP 131</t>
  </si>
  <si>
    <t>AOP 149</t>
  </si>
  <si>
    <t>AOP 160</t>
  </si>
  <si>
    <t>AOP 193</t>
  </si>
  <si>
    <t>AOP 255</t>
  </si>
  <si>
    <t>AOP 360</t>
  </si>
  <si>
    <t>AOP 374</t>
  </si>
  <si>
    <t>AOP 172</t>
  </si>
  <si>
    <t>AOP 171</t>
  </si>
  <si>
    <t>AOP 176</t>
  </si>
  <si>
    <t>AOP 181</t>
  </si>
  <si>
    <t>AOP 180</t>
  </si>
  <si>
    <t>AOP 251</t>
  </si>
  <si>
    <t>AOP 081</t>
  </si>
  <si>
    <t>AOP 155</t>
  </si>
  <si>
    <t>AOP 167</t>
  </si>
  <si>
    <t>AOP 641 PR-RAS-a na 31.12.2020. je 0,00 kn jer je žiroračun škole zatvoren.</t>
  </si>
  <si>
    <t>AOP 641</t>
  </si>
  <si>
    <t>AOP 643</t>
  </si>
  <si>
    <t>AOP 645</t>
  </si>
  <si>
    <t>Ministarstvom zdravstva.</t>
  </si>
  <si>
    <t xml:space="preserve"> dobijemo uputu i dokument za knjiženje prijeboja potraživanja i navedene obveze sa </t>
  </si>
  <si>
    <t>sukladno naputku resornog Ministarstva te ostaje otvorena u iznosu od 4.552,15 kn, dok ne</t>
  </si>
  <si>
    <t xml:space="preserve">Obrazac  P-VRIO  je popunjen sa podacima za promjenu obujma imovine i to kao povećanje za </t>
  </si>
  <si>
    <t>vrijednost uložene energetske učinkovitosti (fasada zgrade u Zmajevcu i grijanje) Aop 020, te za</t>
  </si>
  <si>
    <t xml:space="preserve"> promjenu obujma financijske imovine za povećanje potraživanja obračunatih kamata Fine u sklopu </t>
  </si>
  <si>
    <t>ovrhe nad Milkom Ilić na AOP 032.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</si>
</sst>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n&quot;;[Red]\-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lightGray">
        <fgColor indexed="22"/>
        <bgColor theme="0" tint="-0.249977111117893"/>
      </patternFill>
    </fill>
    <fill>
      <patternFill patternType="light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left"/>
    </xf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1" fillId="0" borderId="0" xfId="0" applyFont="1"/>
    <xf numFmtId="0" fontId="1" fillId="0" borderId="3" xfId="0" applyFont="1" applyBorder="1"/>
    <xf numFmtId="4" fontId="1" fillId="0" borderId="3" xfId="0" applyNumberFormat="1" applyFont="1" applyBorder="1"/>
    <xf numFmtId="3" fontId="1" fillId="0" borderId="3" xfId="0" applyNumberFormat="1" applyFont="1" applyBorder="1"/>
    <xf numFmtId="0" fontId="0" fillId="0" borderId="0" xfId="0" applyAlignment="1">
      <alignment horizontal="left"/>
    </xf>
    <xf numFmtId="0" fontId="4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3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49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vertical="top" wrapText="1"/>
    </xf>
    <xf numFmtId="14" fontId="4" fillId="1" borderId="18" xfId="0" applyNumberFormat="1" applyFont="1" applyFill="1" applyBorder="1"/>
    <xf numFmtId="14" fontId="4" fillId="1" borderId="14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6" fillId="2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7" fillId="3" borderId="8" xfId="0" applyFont="1" applyFill="1" applyBorder="1" applyAlignment="1">
      <alignment wrapText="1"/>
    </xf>
    <xf numFmtId="0" fontId="4" fillId="0" borderId="0" xfId="0" applyFont="1" applyFill="1"/>
    <xf numFmtId="4" fontId="0" fillId="0" borderId="0" xfId="0" applyNumberFormat="1" applyFill="1"/>
    <xf numFmtId="0" fontId="9" fillId="0" borderId="0" xfId="0" applyFont="1"/>
    <xf numFmtId="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9" fillId="0" borderId="0" xfId="0" applyNumberFormat="1" applyFont="1" applyBorder="1"/>
    <xf numFmtId="0" fontId="10" fillId="0" borderId="0" xfId="0" applyFont="1"/>
    <xf numFmtId="4" fontId="10" fillId="0" borderId="0" xfId="0" applyNumberFormat="1" applyFont="1"/>
    <xf numFmtId="3" fontId="10" fillId="0" borderId="0" xfId="0" applyNumberFormat="1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3" fontId="9" fillId="0" borderId="0" xfId="0" applyNumberFormat="1" applyFont="1"/>
    <xf numFmtId="0" fontId="4" fillId="1" borderId="4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4" fontId="4" fillId="0" borderId="0" xfId="0" applyNumberFormat="1" applyFont="1"/>
    <xf numFmtId="0" fontId="6" fillId="0" borderId="1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3" fontId="11" fillId="6" borderId="15" xfId="0" applyNumberFormat="1" applyFont="1" applyFill="1" applyBorder="1" applyAlignment="1" applyProtection="1">
      <alignment horizontal="right" vertical="center" wrapText="1" shrinkToFit="1"/>
      <protection hidden="1"/>
    </xf>
    <xf numFmtId="0" fontId="4" fillId="5" borderId="1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4" fontId="4" fillId="5" borderId="4" xfId="0" applyNumberFormat="1" applyFont="1" applyFill="1" applyBorder="1" applyAlignment="1">
      <alignment horizontal="right" vertical="center" wrapText="1"/>
    </xf>
    <xf numFmtId="4" fontId="4" fillId="5" borderId="8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3" fontId="6" fillId="7" borderId="19" xfId="0" applyNumberFormat="1" applyFont="1" applyFill="1" applyBorder="1" applyAlignment="1" applyProtection="1">
      <alignment horizontal="right" vertical="center" wrapText="1" shrinkToFit="1"/>
      <protection hidden="1"/>
    </xf>
    <xf numFmtId="4" fontId="6" fillId="7" borderId="20" xfId="0" applyNumberFormat="1" applyFont="1" applyFill="1" applyBorder="1" applyAlignment="1" applyProtection="1">
      <alignment horizontal="right" vertical="center" wrapText="1" shrinkToFit="1"/>
      <protection hidden="1"/>
    </xf>
    <xf numFmtId="4" fontId="6" fillId="7" borderId="21" xfId="0" applyNumberFormat="1" applyFont="1" applyFill="1" applyBorder="1" applyAlignment="1" applyProtection="1">
      <alignment horizontal="right" vertical="center" wrapText="1" shrinkToFit="1"/>
      <protection hidden="1"/>
    </xf>
    <xf numFmtId="4" fontId="9" fillId="0" borderId="4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/>
    </xf>
    <xf numFmtId="14" fontId="4" fillId="1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12" fillId="0" borderId="0" xfId="0" applyFont="1"/>
    <xf numFmtId="0" fontId="10" fillId="0" borderId="0" xfId="0" applyFont="1" applyBorder="1"/>
    <xf numFmtId="4" fontId="10" fillId="0" borderId="0" xfId="0" applyNumberFormat="1" applyFont="1" applyBorder="1"/>
    <xf numFmtId="3" fontId="10" fillId="0" borderId="0" xfId="0" applyNumberFormat="1" applyFont="1" applyBorder="1"/>
    <xf numFmtId="0" fontId="9" fillId="0" borderId="0" xfId="0" applyFont="1" applyBorder="1"/>
    <xf numFmtId="49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1" borderId="18" xfId="0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0" fontId="4" fillId="1" borderId="14" xfId="0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3" fontId="11" fillId="6" borderId="8" xfId="0" applyNumberFormat="1" applyFont="1" applyFill="1" applyBorder="1" applyAlignment="1" applyProtection="1">
      <alignment horizontal="center" vertical="center" wrapText="1" shrinkToFit="1"/>
      <protection hidden="1"/>
    </xf>
    <xf numFmtId="3" fontId="11" fillId="6" borderId="3" xfId="0" applyNumberFormat="1" applyFont="1" applyFill="1" applyBorder="1" applyAlignment="1" applyProtection="1">
      <alignment horizontal="center" vertical="center" wrapText="1" shrinkToFit="1"/>
      <protection hidden="1"/>
    </xf>
    <xf numFmtId="3" fontId="11" fillId="6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/>
    </xf>
    <xf numFmtId="0" fontId="4" fillId="1" borderId="8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1" borderId="9" xfId="0" applyFont="1" applyFill="1" applyBorder="1" applyAlignment="1">
      <alignment horizontal="center"/>
    </xf>
  </cellXfs>
  <cellStyles count="1">
    <cellStyle name="Normalno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topLeftCell="A196" workbookViewId="0">
      <selection activeCell="N209" sqref="N209"/>
    </sheetView>
  </sheetViews>
  <sheetFormatPr defaultRowHeight="15" x14ac:dyDescent="0.25"/>
  <cols>
    <col min="1" max="1" width="5.5703125" customWidth="1"/>
    <col min="2" max="2" width="11.28515625" customWidth="1"/>
    <col min="3" max="3" width="10" customWidth="1"/>
    <col min="4" max="4" width="14" customWidth="1"/>
    <col min="5" max="5" width="16.28515625" customWidth="1"/>
    <col min="6" max="6" width="12.85546875" style="2" bestFit="1" customWidth="1"/>
    <col min="7" max="7" width="17.28515625" style="3" customWidth="1"/>
    <col min="8" max="8" width="16.7109375" customWidth="1"/>
  </cols>
  <sheetData>
    <row r="1" spans="1:9" x14ac:dyDescent="0.25">
      <c r="A1" s="1" t="s">
        <v>0</v>
      </c>
      <c r="B1" s="1"/>
      <c r="C1" s="1"/>
      <c r="G1" s="65" t="s">
        <v>54</v>
      </c>
    </row>
    <row r="2" spans="1:9" x14ac:dyDescent="0.25">
      <c r="A2" s="1" t="s">
        <v>1</v>
      </c>
      <c r="B2" s="1"/>
      <c r="C2" s="1"/>
    </row>
    <row r="3" spans="1:9" x14ac:dyDescent="0.25">
      <c r="A3" s="1" t="s">
        <v>60</v>
      </c>
      <c r="B3" s="7">
        <v>21334</v>
      </c>
      <c r="C3" s="1"/>
    </row>
    <row r="4" spans="1:9" x14ac:dyDescent="0.25">
      <c r="A4" s="1" t="s">
        <v>2</v>
      </c>
      <c r="B4" s="107">
        <v>38824495088</v>
      </c>
      <c r="C4" s="107"/>
    </row>
    <row r="5" spans="1:9" x14ac:dyDescent="0.25">
      <c r="A5" s="1" t="s">
        <v>61</v>
      </c>
      <c r="B5" s="1"/>
      <c r="C5" s="1"/>
    </row>
    <row r="6" spans="1:9" x14ac:dyDescent="0.25">
      <c r="A6" s="1" t="s">
        <v>3</v>
      </c>
      <c r="B6" s="1" t="s">
        <v>4</v>
      </c>
      <c r="C6" s="1"/>
    </row>
    <row r="7" spans="1:9" x14ac:dyDescent="0.25">
      <c r="A7" s="1" t="s">
        <v>100</v>
      </c>
    </row>
    <row r="8" spans="1:9" x14ac:dyDescent="0.25">
      <c r="A8" s="1" t="s">
        <v>101</v>
      </c>
    </row>
    <row r="10" spans="1:9" x14ac:dyDescent="0.25">
      <c r="E10" s="9" t="s">
        <v>5</v>
      </c>
    </row>
    <row r="11" spans="1:9" x14ac:dyDescent="0.25">
      <c r="E11" s="9" t="s">
        <v>127</v>
      </c>
    </row>
    <row r="13" spans="1:9" x14ac:dyDescent="0.25">
      <c r="A13" s="15" t="s">
        <v>6</v>
      </c>
    </row>
    <row r="14" spans="1:9" s="10" customFormat="1" x14ac:dyDescent="0.25">
      <c r="F14" s="11"/>
      <c r="G14" s="8"/>
    </row>
    <row r="15" spans="1:9" s="10" customFormat="1" x14ac:dyDescent="0.25">
      <c r="A15" s="16" t="s">
        <v>8</v>
      </c>
      <c r="B15" s="16"/>
      <c r="C15" s="16"/>
      <c r="D15" s="16"/>
      <c r="E15" s="16"/>
      <c r="F15" s="17"/>
      <c r="G15" s="18">
        <f>F17+F18+F19+F20+F21+F22+F23+F24+F25</f>
        <v>6544449.9799999995</v>
      </c>
      <c r="I15" s="8"/>
    </row>
    <row r="16" spans="1:9" s="10" customFormat="1" x14ac:dyDescent="0.25">
      <c r="F16" s="8"/>
      <c r="G16" s="8"/>
    </row>
    <row r="17" spans="1:9" s="10" customFormat="1" x14ac:dyDescent="0.25">
      <c r="A17" s="10" t="s">
        <v>67</v>
      </c>
      <c r="E17" s="11"/>
      <c r="F17" s="38">
        <v>5638956.7300000004</v>
      </c>
      <c r="G17" s="67" t="s">
        <v>177</v>
      </c>
    </row>
    <row r="18" spans="1:9" s="10" customFormat="1" x14ac:dyDescent="0.25">
      <c r="A18" s="14" t="s">
        <v>66</v>
      </c>
      <c r="E18" s="11"/>
      <c r="F18" s="38">
        <v>35928.75</v>
      </c>
      <c r="G18" s="67" t="s">
        <v>177</v>
      </c>
    </row>
    <row r="19" spans="1:9" s="10" customFormat="1" x14ac:dyDescent="0.25">
      <c r="A19" s="14" t="s">
        <v>126</v>
      </c>
      <c r="E19" s="11"/>
      <c r="F19" s="38">
        <v>14822.26</v>
      </c>
      <c r="G19" s="67" t="s">
        <v>179</v>
      </c>
    </row>
    <row r="20" spans="1:9" s="10" customFormat="1" x14ac:dyDescent="0.25">
      <c r="A20" s="14" t="s">
        <v>65</v>
      </c>
      <c r="E20" s="11"/>
      <c r="F20" s="38">
        <v>42738.83</v>
      </c>
      <c r="G20" s="67" t="s">
        <v>178</v>
      </c>
    </row>
    <row r="21" spans="1:9" s="10" customFormat="1" x14ac:dyDescent="0.25">
      <c r="A21" s="10" t="s">
        <v>22</v>
      </c>
      <c r="E21" s="11"/>
      <c r="F21" s="38">
        <v>2607.5</v>
      </c>
      <c r="G21" s="67" t="s">
        <v>180</v>
      </c>
    </row>
    <row r="22" spans="1:9" s="10" customFormat="1" x14ac:dyDescent="0.25">
      <c r="A22" s="10" t="s">
        <v>7</v>
      </c>
      <c r="E22" s="11"/>
      <c r="F22" s="38">
        <v>6689.81</v>
      </c>
      <c r="G22" s="67" t="s">
        <v>181</v>
      </c>
    </row>
    <row r="23" spans="1:9" s="10" customFormat="1" x14ac:dyDescent="0.25">
      <c r="A23" s="14" t="s">
        <v>23</v>
      </c>
      <c r="E23" s="11"/>
      <c r="F23" s="38">
        <v>8258.14</v>
      </c>
      <c r="G23" s="67" t="s">
        <v>182</v>
      </c>
    </row>
    <row r="24" spans="1:9" s="10" customFormat="1" x14ac:dyDescent="0.25">
      <c r="A24" s="14" t="s">
        <v>69</v>
      </c>
      <c r="F24" s="38">
        <v>1948</v>
      </c>
      <c r="G24" s="67" t="s">
        <v>183</v>
      </c>
    </row>
    <row r="25" spans="1:9" s="10" customFormat="1" x14ac:dyDescent="0.25">
      <c r="A25" s="10" t="s">
        <v>68</v>
      </c>
      <c r="E25" s="11"/>
      <c r="F25" s="38">
        <v>792499.96</v>
      </c>
      <c r="G25" s="67" t="s">
        <v>184</v>
      </c>
    </row>
    <row r="26" spans="1:9" s="10" customFormat="1" x14ac:dyDescent="0.25">
      <c r="E26" s="8"/>
      <c r="F26" s="8"/>
      <c r="G26" s="8"/>
    </row>
    <row r="27" spans="1:9" s="10" customFormat="1" x14ac:dyDescent="0.25">
      <c r="E27" s="11"/>
      <c r="F27" s="11"/>
      <c r="G27" s="8"/>
    </row>
    <row r="28" spans="1:9" s="10" customFormat="1" x14ac:dyDescent="0.25">
      <c r="A28" s="16" t="s">
        <v>9</v>
      </c>
      <c r="B28" s="16"/>
      <c r="C28" s="16"/>
      <c r="D28" s="16"/>
      <c r="E28" s="16"/>
      <c r="F28" s="17"/>
      <c r="G28" s="18">
        <f>F30+F31+F32+F33+F34+F35</f>
        <v>6488837.9799999995</v>
      </c>
      <c r="I28" s="8"/>
    </row>
    <row r="29" spans="1:9" s="10" customFormat="1" x14ac:dyDescent="0.25">
      <c r="F29" s="11"/>
      <c r="G29" s="8"/>
    </row>
    <row r="30" spans="1:9" s="10" customFormat="1" x14ac:dyDescent="0.25">
      <c r="A30" s="10" t="s">
        <v>14</v>
      </c>
      <c r="F30" s="8">
        <v>5423063.6600000001</v>
      </c>
      <c r="G30" s="67" t="s">
        <v>185</v>
      </c>
    </row>
    <row r="31" spans="1:9" s="10" customFormat="1" x14ac:dyDescent="0.25">
      <c r="A31" s="10" t="s">
        <v>19</v>
      </c>
      <c r="F31" s="8">
        <v>872055.34</v>
      </c>
      <c r="G31" s="67" t="s">
        <v>186</v>
      </c>
    </row>
    <row r="32" spans="1:9" s="10" customFormat="1" x14ac:dyDescent="0.25">
      <c r="A32" s="14" t="s">
        <v>15</v>
      </c>
      <c r="F32" s="69">
        <v>3925.54</v>
      </c>
      <c r="G32" s="67" t="s">
        <v>187</v>
      </c>
    </row>
    <row r="33" spans="1:7" s="10" customFormat="1" x14ac:dyDescent="0.25">
      <c r="A33" s="14" t="s">
        <v>24</v>
      </c>
      <c r="F33" s="69">
        <v>138338</v>
      </c>
      <c r="G33" s="67" t="s">
        <v>189</v>
      </c>
    </row>
    <row r="34" spans="1:7" s="10" customFormat="1" x14ac:dyDescent="0.25">
      <c r="A34" s="14" t="s">
        <v>70</v>
      </c>
      <c r="F34" s="69">
        <v>21105.64</v>
      </c>
      <c r="G34" s="67" t="s">
        <v>188</v>
      </c>
    </row>
    <row r="35" spans="1:7" s="10" customFormat="1" x14ac:dyDescent="0.25">
      <c r="A35" s="14" t="s">
        <v>25</v>
      </c>
      <c r="F35" s="69">
        <v>30349.8</v>
      </c>
      <c r="G35" s="67" t="s">
        <v>190</v>
      </c>
    </row>
    <row r="36" spans="1:7" s="10" customFormat="1" x14ac:dyDescent="0.25">
      <c r="A36" s="14"/>
      <c r="F36" s="8"/>
      <c r="G36" s="8"/>
    </row>
    <row r="37" spans="1:7" s="10" customFormat="1" x14ac:dyDescent="0.25">
      <c r="A37" s="14"/>
      <c r="F37" s="11"/>
      <c r="G37" s="8"/>
    </row>
    <row r="38" spans="1:7" s="10" customFormat="1" x14ac:dyDescent="0.25">
      <c r="A38" s="16" t="s">
        <v>10</v>
      </c>
      <c r="B38" s="16"/>
      <c r="C38" s="16"/>
      <c r="D38" s="16"/>
      <c r="E38" s="16"/>
      <c r="F38" s="17"/>
      <c r="G38" s="18">
        <f>G15-G28</f>
        <v>55612</v>
      </c>
    </row>
    <row r="39" spans="1:7" s="10" customFormat="1" ht="14.25" customHeight="1" x14ac:dyDescent="0.25">
      <c r="A39" s="4"/>
      <c r="B39" s="4"/>
      <c r="C39" s="4"/>
      <c r="D39" s="4"/>
      <c r="E39" s="4"/>
      <c r="F39" s="5"/>
      <c r="G39" s="6"/>
    </row>
    <row r="40" spans="1:7" s="4" customFormat="1" x14ac:dyDescent="0.25">
      <c r="A40" s="16" t="s">
        <v>128</v>
      </c>
      <c r="B40" s="16"/>
      <c r="C40" s="16"/>
      <c r="D40" s="16"/>
      <c r="E40" s="16"/>
      <c r="F40" s="17"/>
      <c r="G40" s="18">
        <v>61945.9</v>
      </c>
    </row>
    <row r="41" spans="1:7" s="4" customFormat="1" x14ac:dyDescent="0.25">
      <c r="F41" s="5"/>
      <c r="G41" s="6"/>
    </row>
    <row r="42" spans="1:7" s="4" customFormat="1" x14ac:dyDescent="0.25">
      <c r="A42" s="16" t="s">
        <v>129</v>
      </c>
      <c r="B42" s="16"/>
      <c r="C42" s="16"/>
      <c r="D42" s="16"/>
      <c r="E42" s="16"/>
      <c r="F42" s="17"/>
      <c r="G42" s="18">
        <v>6138.47</v>
      </c>
    </row>
    <row r="43" spans="1:7" s="4" customFormat="1" x14ac:dyDescent="0.25">
      <c r="F43" s="5"/>
      <c r="G43" s="6"/>
    </row>
    <row r="44" spans="1:7" s="4" customFormat="1" x14ac:dyDescent="0.25">
      <c r="A44" s="16" t="s">
        <v>71</v>
      </c>
      <c r="B44" s="16"/>
      <c r="C44" s="16"/>
      <c r="D44" s="16"/>
      <c r="E44" s="16"/>
      <c r="F44" s="17"/>
      <c r="G44" s="18">
        <f>G38-G40-G42</f>
        <v>-12472.370000000003</v>
      </c>
    </row>
    <row r="45" spans="1:7" s="4" customFormat="1" x14ac:dyDescent="0.25">
      <c r="F45" s="5"/>
      <c r="G45" s="6"/>
    </row>
    <row r="46" spans="1:7" s="10" customFormat="1" x14ac:dyDescent="0.25">
      <c r="F46" s="11"/>
      <c r="G46" s="8"/>
    </row>
    <row r="47" spans="1:7" s="10" customFormat="1" x14ac:dyDescent="0.25">
      <c r="F47" s="11"/>
      <c r="G47" s="8"/>
    </row>
    <row r="48" spans="1:7" s="10" customFormat="1" x14ac:dyDescent="0.25">
      <c r="F48" s="11"/>
      <c r="G48" s="8"/>
    </row>
    <row r="49" spans="1:7" s="10" customFormat="1" x14ac:dyDescent="0.25">
      <c r="F49" s="11"/>
      <c r="G49" s="8"/>
    </row>
    <row r="50" spans="1:7" s="10" customFormat="1" x14ac:dyDescent="0.25">
      <c r="F50" s="11"/>
      <c r="G50" s="8"/>
    </row>
    <row r="51" spans="1:7" x14ac:dyDescent="0.25">
      <c r="A51" s="15" t="s">
        <v>32</v>
      </c>
      <c r="G51" s="68" t="s">
        <v>55</v>
      </c>
    </row>
    <row r="53" spans="1:7" x14ac:dyDescent="0.25">
      <c r="A53" t="s">
        <v>102</v>
      </c>
    </row>
    <row r="54" spans="1:7" x14ac:dyDescent="0.25">
      <c r="A54" t="s">
        <v>103</v>
      </c>
    </row>
    <row r="55" spans="1:7" x14ac:dyDescent="0.25">
      <c r="A55" t="s">
        <v>76</v>
      </c>
    </row>
    <row r="56" spans="1:7" x14ac:dyDescent="0.25">
      <c r="A56" t="s">
        <v>169</v>
      </c>
    </row>
    <row r="57" spans="1:7" x14ac:dyDescent="0.25">
      <c r="A57" t="s">
        <v>170</v>
      </c>
    </row>
    <row r="60" spans="1:7" x14ac:dyDescent="0.25">
      <c r="A60" t="s">
        <v>104</v>
      </c>
    </row>
    <row r="61" spans="1:7" x14ac:dyDescent="0.25">
      <c r="A61" t="s">
        <v>105</v>
      </c>
    </row>
    <row r="62" spans="1:7" x14ac:dyDescent="0.25">
      <c r="A62" t="s">
        <v>106</v>
      </c>
    </row>
    <row r="63" spans="1:7" x14ac:dyDescent="0.25">
      <c r="A63" t="s">
        <v>107</v>
      </c>
    </row>
    <row r="65" spans="1:2" x14ac:dyDescent="0.25">
      <c r="A65" t="s">
        <v>108</v>
      </c>
    </row>
    <row r="66" spans="1:2" x14ac:dyDescent="0.25">
      <c r="A66" t="s">
        <v>130</v>
      </c>
    </row>
    <row r="68" spans="1:2" x14ac:dyDescent="0.25">
      <c r="A68" t="s">
        <v>109</v>
      </c>
    </row>
    <row r="69" spans="1:2" x14ac:dyDescent="0.25">
      <c r="A69" t="s">
        <v>131</v>
      </c>
    </row>
    <row r="70" spans="1:2" x14ac:dyDescent="0.25">
      <c r="A70" s="113" t="s">
        <v>132</v>
      </c>
      <c r="B70" s="113"/>
    </row>
    <row r="71" spans="1:2" x14ac:dyDescent="0.25">
      <c r="A71" s="64"/>
      <c r="B71" s="64"/>
    </row>
    <row r="72" spans="1:2" x14ac:dyDescent="0.25">
      <c r="A72" t="s">
        <v>171</v>
      </c>
    </row>
    <row r="73" spans="1:2" x14ac:dyDescent="0.25">
      <c r="A73" t="s">
        <v>172</v>
      </c>
    </row>
    <row r="74" spans="1:2" x14ac:dyDescent="0.25">
      <c r="A74" t="s">
        <v>133</v>
      </c>
    </row>
    <row r="75" spans="1:2" x14ac:dyDescent="0.25">
      <c r="A75" t="s">
        <v>134</v>
      </c>
    </row>
    <row r="76" spans="1:2" x14ac:dyDescent="0.25">
      <c r="A76" t="s">
        <v>135</v>
      </c>
    </row>
    <row r="77" spans="1:2" x14ac:dyDescent="0.25">
      <c r="A77" t="s">
        <v>136</v>
      </c>
    </row>
    <row r="78" spans="1:2" x14ac:dyDescent="0.25">
      <c r="A78" t="s">
        <v>138</v>
      </c>
    </row>
    <row r="79" spans="1:2" x14ac:dyDescent="0.25">
      <c r="A79" t="s">
        <v>137</v>
      </c>
    </row>
    <row r="81" spans="1:7" s="63" customFormat="1" x14ac:dyDescent="0.25">
      <c r="A81" s="63" t="s">
        <v>173</v>
      </c>
      <c r="F81" s="74"/>
      <c r="G81" s="75"/>
    </row>
    <row r="82" spans="1:7" s="63" customFormat="1" x14ac:dyDescent="0.25">
      <c r="A82" s="63" t="s">
        <v>58</v>
      </c>
      <c r="F82" s="74"/>
      <c r="G82" s="75"/>
    </row>
    <row r="83" spans="1:7" s="63" customFormat="1" x14ac:dyDescent="0.25">
      <c r="A83" s="63" t="s">
        <v>59</v>
      </c>
      <c r="F83" s="74"/>
      <c r="G83" s="75"/>
    </row>
    <row r="84" spans="1:7" s="70" customFormat="1" x14ac:dyDescent="0.25">
      <c r="A84" s="63" t="s">
        <v>174</v>
      </c>
      <c r="F84" s="71"/>
      <c r="G84" s="72"/>
    </row>
    <row r="85" spans="1:7" s="70" customFormat="1" x14ac:dyDescent="0.25">
      <c r="A85" s="63" t="s">
        <v>175</v>
      </c>
      <c r="F85" s="71"/>
      <c r="G85" s="72"/>
    </row>
    <row r="86" spans="1:7" s="102" customFormat="1" x14ac:dyDescent="0.25">
      <c r="A86" s="105" t="s">
        <v>176</v>
      </c>
      <c r="F86" s="103"/>
      <c r="G86" s="104"/>
    </row>
    <row r="87" spans="1:7" s="10" customFormat="1" x14ac:dyDescent="0.25">
      <c r="F87" s="11"/>
      <c r="G87" s="8"/>
    </row>
    <row r="88" spans="1:7" s="10" customFormat="1" x14ac:dyDescent="0.25">
      <c r="F88" s="11"/>
    </row>
    <row r="89" spans="1:7" s="10" customFormat="1" x14ac:dyDescent="0.25">
      <c r="F89" s="11"/>
    </row>
    <row r="90" spans="1:7" s="10" customFormat="1" x14ac:dyDescent="0.25">
      <c r="F90" s="11"/>
      <c r="G90" s="8"/>
    </row>
    <row r="91" spans="1:7" s="10" customFormat="1" x14ac:dyDescent="0.25">
      <c r="F91" s="11"/>
      <c r="G91" s="8"/>
    </row>
    <row r="92" spans="1:7" s="10" customFormat="1" x14ac:dyDescent="0.25">
      <c r="F92" s="11"/>
      <c r="G92" s="8"/>
    </row>
    <row r="93" spans="1:7" s="10" customFormat="1" x14ac:dyDescent="0.25">
      <c r="F93" s="11"/>
      <c r="G93" s="8"/>
    </row>
    <row r="94" spans="1:7" s="10" customFormat="1" x14ac:dyDescent="0.25">
      <c r="F94" s="11"/>
      <c r="G94" s="8"/>
    </row>
    <row r="95" spans="1:7" s="10" customFormat="1" x14ac:dyDescent="0.25">
      <c r="F95" s="11"/>
      <c r="G95" s="8"/>
    </row>
    <row r="96" spans="1:7" s="10" customFormat="1" x14ac:dyDescent="0.25">
      <c r="F96" s="11"/>
      <c r="G96" s="8"/>
    </row>
    <row r="97" spans="1:9" s="10" customFormat="1" x14ac:dyDescent="0.25">
      <c r="F97" s="11"/>
      <c r="G97" s="8"/>
    </row>
    <row r="98" spans="1:9" s="10" customFormat="1" x14ac:dyDescent="0.25">
      <c r="F98" s="11"/>
      <c r="G98" s="8"/>
    </row>
    <row r="99" spans="1:9" s="10" customFormat="1" x14ac:dyDescent="0.25">
      <c r="F99" s="11"/>
      <c r="G99" s="8"/>
    </row>
    <row r="100" spans="1:9" s="10" customFormat="1" x14ac:dyDescent="0.25">
      <c r="F100" s="11"/>
      <c r="G100" s="8"/>
    </row>
    <row r="101" spans="1:9" s="10" customFormat="1" x14ac:dyDescent="0.25">
      <c r="A101" s="4" t="s">
        <v>39</v>
      </c>
      <c r="F101" s="11"/>
      <c r="G101" s="67" t="s">
        <v>110</v>
      </c>
    </row>
    <row r="102" spans="1:9" s="10" customFormat="1" x14ac:dyDescent="0.25">
      <c r="F102" s="11"/>
      <c r="G102" s="8"/>
    </row>
    <row r="103" spans="1:9" s="10" customFormat="1" x14ac:dyDescent="0.25">
      <c r="A103" s="16" t="s">
        <v>139</v>
      </c>
      <c r="B103" s="16"/>
      <c r="C103" s="16"/>
      <c r="D103" s="16"/>
      <c r="E103" s="16"/>
      <c r="F103" s="17"/>
      <c r="G103" s="18">
        <f>F106+F107+F108+F109+F110</f>
        <v>556290.27</v>
      </c>
      <c r="I103" s="8"/>
    </row>
    <row r="104" spans="1:9" s="10" customFormat="1" x14ac:dyDescent="0.25">
      <c r="A104" s="4"/>
      <c r="B104" s="4"/>
      <c r="C104" s="4"/>
      <c r="D104" s="4"/>
      <c r="E104" s="4"/>
      <c r="F104" s="5"/>
      <c r="G104" s="6"/>
    </row>
    <row r="105" spans="1:9" s="10" customFormat="1" x14ac:dyDescent="0.25">
      <c r="A105" s="4"/>
      <c r="B105" s="4"/>
      <c r="C105" s="4"/>
      <c r="D105" s="4"/>
      <c r="E105" s="40"/>
      <c r="F105" s="39"/>
      <c r="G105" s="6"/>
    </row>
    <row r="106" spans="1:9" s="10" customFormat="1" x14ac:dyDescent="0.25">
      <c r="A106" s="10" t="s">
        <v>16</v>
      </c>
      <c r="E106" s="14"/>
      <c r="F106" s="38">
        <v>87614.16</v>
      </c>
      <c r="G106" s="67" t="s">
        <v>191</v>
      </c>
    </row>
    <row r="107" spans="1:9" s="10" customFormat="1" x14ac:dyDescent="0.25">
      <c r="A107" s="10" t="s">
        <v>26</v>
      </c>
      <c r="E107" s="14"/>
      <c r="F107" s="38">
        <v>443364.22</v>
      </c>
      <c r="G107" s="67" t="s">
        <v>192</v>
      </c>
    </row>
    <row r="108" spans="1:9" s="10" customFormat="1" x14ac:dyDescent="0.25">
      <c r="A108" s="10" t="s">
        <v>27</v>
      </c>
      <c r="E108" s="14"/>
      <c r="F108" s="38">
        <v>62.5</v>
      </c>
      <c r="G108" s="67" t="s">
        <v>193</v>
      </c>
    </row>
    <row r="109" spans="1:9" s="10" customFormat="1" x14ac:dyDescent="0.25">
      <c r="A109" s="10" t="s">
        <v>72</v>
      </c>
      <c r="E109" s="14"/>
      <c r="F109" s="38">
        <v>20697.240000000002</v>
      </c>
      <c r="G109" s="67" t="s">
        <v>194</v>
      </c>
    </row>
    <row r="110" spans="1:9" s="10" customFormat="1" x14ac:dyDescent="0.25">
      <c r="A110" s="14" t="s">
        <v>73</v>
      </c>
      <c r="E110" s="14"/>
      <c r="F110" s="38">
        <v>4552.1499999999996</v>
      </c>
      <c r="G110" s="67" t="s">
        <v>195</v>
      </c>
    </row>
    <row r="111" spans="1:9" s="10" customFormat="1" x14ac:dyDescent="0.25">
      <c r="F111" s="8">
        <v>0</v>
      </c>
      <c r="G111" s="8"/>
    </row>
    <row r="112" spans="1:9" s="10" customFormat="1" x14ac:dyDescent="0.25">
      <c r="A112" s="35" t="s">
        <v>140</v>
      </c>
      <c r="B112" s="16"/>
      <c r="C112" s="16"/>
      <c r="D112" s="16"/>
      <c r="E112" s="16"/>
      <c r="F112" s="18"/>
      <c r="G112" s="18">
        <v>7241679.1600000001</v>
      </c>
    </row>
    <row r="113" spans="1:9" s="10" customFormat="1" x14ac:dyDescent="0.25">
      <c r="F113" s="42"/>
      <c r="G113" s="8"/>
    </row>
    <row r="114" spans="1:9" s="41" customFormat="1" x14ac:dyDescent="0.25">
      <c r="A114" s="41" t="s">
        <v>75</v>
      </c>
      <c r="F114" s="43">
        <v>240324.03</v>
      </c>
      <c r="G114" s="106" t="s">
        <v>196</v>
      </c>
    </row>
    <row r="115" spans="1:9" s="41" customFormat="1" x14ac:dyDescent="0.25">
      <c r="F115" s="42"/>
    </row>
    <row r="117" spans="1:9" x14ac:dyDescent="0.25">
      <c r="A117" s="16" t="s">
        <v>74</v>
      </c>
      <c r="B117" s="16"/>
      <c r="C117" s="16"/>
      <c r="D117" s="16"/>
      <c r="E117" s="16"/>
      <c r="F117" s="18"/>
      <c r="G117" s="18">
        <f>F119+F120+F121</f>
        <v>543817.9</v>
      </c>
      <c r="I117" s="3"/>
    </row>
    <row r="118" spans="1:9" x14ac:dyDescent="0.25">
      <c r="F118" s="8"/>
    </row>
    <row r="119" spans="1:9" x14ac:dyDescent="0.25">
      <c r="A119" t="s">
        <v>143</v>
      </c>
      <c r="F119" s="8">
        <v>4552.1499999999996</v>
      </c>
      <c r="G119" s="66" t="s">
        <v>197</v>
      </c>
    </row>
    <row r="120" spans="1:9" x14ac:dyDescent="0.25">
      <c r="A120" t="s">
        <v>142</v>
      </c>
      <c r="F120" s="8">
        <v>77217.19</v>
      </c>
      <c r="G120" s="66" t="s">
        <v>198</v>
      </c>
    </row>
    <row r="121" spans="1:9" x14ac:dyDescent="0.25">
      <c r="A121" t="s">
        <v>40</v>
      </c>
      <c r="F121" s="8">
        <v>462048.56</v>
      </c>
      <c r="G121" s="66" t="s">
        <v>199</v>
      </c>
    </row>
    <row r="122" spans="1:9" x14ac:dyDescent="0.25">
      <c r="F122" s="8"/>
      <c r="G122" s="66"/>
    </row>
    <row r="124" spans="1:9" x14ac:dyDescent="0.25">
      <c r="A124" s="16" t="s">
        <v>41</v>
      </c>
      <c r="B124" s="16"/>
      <c r="C124" s="16"/>
      <c r="D124" s="16"/>
      <c r="E124" s="16"/>
      <c r="F124" s="17"/>
      <c r="G124" s="18">
        <v>7309763.5300000003</v>
      </c>
    </row>
    <row r="126" spans="1:9" s="10" customFormat="1" x14ac:dyDescent="0.25">
      <c r="A126" s="10" t="s">
        <v>141</v>
      </c>
      <c r="F126" s="8">
        <v>0</v>
      </c>
      <c r="G126" s="67" t="s">
        <v>201</v>
      </c>
    </row>
    <row r="127" spans="1:9" s="10" customFormat="1" x14ac:dyDescent="0.25">
      <c r="F127" s="8"/>
      <c r="G127" s="67"/>
    </row>
    <row r="128" spans="1:9" s="10" customFormat="1" x14ac:dyDescent="0.25">
      <c r="A128" s="10" t="s">
        <v>11</v>
      </c>
      <c r="F128" s="8">
        <v>48</v>
      </c>
      <c r="G128" s="67" t="s">
        <v>202</v>
      </c>
    </row>
    <row r="129" spans="1:7" s="10" customFormat="1" x14ac:dyDescent="0.25">
      <c r="A129" s="10" t="s">
        <v>12</v>
      </c>
      <c r="F129" s="8">
        <v>39</v>
      </c>
      <c r="G129" s="67" t="s">
        <v>203</v>
      </c>
    </row>
    <row r="131" spans="1:7" x14ac:dyDescent="0.25">
      <c r="A131" s="15" t="s">
        <v>30</v>
      </c>
    </row>
    <row r="133" spans="1:7" x14ac:dyDescent="0.25">
      <c r="A133" t="s">
        <v>17</v>
      </c>
    </row>
    <row r="134" spans="1:7" x14ac:dyDescent="0.25">
      <c r="A134" t="s">
        <v>20</v>
      </c>
    </row>
    <row r="135" spans="1:7" x14ac:dyDescent="0.25">
      <c r="A135" t="s">
        <v>21</v>
      </c>
    </row>
    <row r="136" spans="1:7" x14ac:dyDescent="0.25">
      <c r="A136" t="s">
        <v>28</v>
      </c>
    </row>
    <row r="137" spans="1:7" x14ac:dyDescent="0.25">
      <c r="A137" t="s">
        <v>112</v>
      </c>
    </row>
    <row r="138" spans="1:7" x14ac:dyDescent="0.25">
      <c r="A138" t="s">
        <v>113</v>
      </c>
    </row>
    <row r="139" spans="1:7" x14ac:dyDescent="0.25">
      <c r="A139" t="s">
        <v>144</v>
      </c>
    </row>
    <row r="140" spans="1:7" x14ac:dyDescent="0.25">
      <c r="A140" t="s">
        <v>145</v>
      </c>
    </row>
    <row r="141" spans="1:7" x14ac:dyDescent="0.25">
      <c r="A141" t="s">
        <v>146</v>
      </c>
    </row>
    <row r="143" spans="1:7" x14ac:dyDescent="0.25">
      <c r="A143" t="s">
        <v>151</v>
      </c>
    </row>
    <row r="144" spans="1:7" x14ac:dyDescent="0.25">
      <c r="A144" t="s">
        <v>147</v>
      </c>
    </row>
    <row r="145" spans="1:7" x14ac:dyDescent="0.25">
      <c r="A145" t="s">
        <v>148</v>
      </c>
    </row>
    <row r="146" spans="1:7" x14ac:dyDescent="0.25">
      <c r="A146" t="s">
        <v>149</v>
      </c>
    </row>
    <row r="147" spans="1:7" x14ac:dyDescent="0.25">
      <c r="A147" t="s">
        <v>150</v>
      </c>
    </row>
    <row r="148" spans="1:7" x14ac:dyDescent="0.25">
      <c r="A148" t="s">
        <v>200</v>
      </c>
    </row>
    <row r="151" spans="1:7" x14ac:dyDescent="0.25">
      <c r="G151" s="66" t="s">
        <v>111</v>
      </c>
    </row>
    <row r="152" spans="1:7" x14ac:dyDescent="0.25">
      <c r="A152" s="2" t="s">
        <v>157</v>
      </c>
    </row>
    <row r="153" spans="1:7" x14ac:dyDescent="0.25">
      <c r="A153" s="19" t="s">
        <v>153</v>
      </c>
    </row>
    <row r="154" spans="1:7" x14ac:dyDescent="0.25">
      <c r="A154" s="19" t="s">
        <v>154</v>
      </c>
    </row>
    <row r="155" spans="1:7" x14ac:dyDescent="0.25">
      <c r="A155" t="s">
        <v>155</v>
      </c>
    </row>
    <row r="156" spans="1:7" x14ac:dyDescent="0.25">
      <c r="A156" t="s">
        <v>156</v>
      </c>
    </row>
    <row r="157" spans="1:7" x14ac:dyDescent="0.25">
      <c r="A157" t="s">
        <v>158</v>
      </c>
    </row>
    <row r="158" spans="1:7" s="70" customFormat="1" x14ac:dyDescent="0.25">
      <c r="A158" s="63" t="s">
        <v>162</v>
      </c>
      <c r="F158" s="71"/>
      <c r="G158" s="72"/>
    </row>
    <row r="159" spans="1:7" s="70" customFormat="1" x14ac:dyDescent="0.25">
      <c r="A159" s="63" t="s">
        <v>164</v>
      </c>
      <c r="F159" s="71"/>
      <c r="G159" s="72"/>
    </row>
    <row r="160" spans="1:7" x14ac:dyDescent="0.25">
      <c r="A160" s="19" t="s">
        <v>165</v>
      </c>
    </row>
    <row r="161" spans="1:7" x14ac:dyDescent="0.25">
      <c r="A161" s="19" t="s">
        <v>163</v>
      </c>
    </row>
    <row r="162" spans="1:7" s="20" customFormat="1" ht="20.25" customHeight="1" x14ac:dyDescent="0.25">
      <c r="B162" s="114" t="s">
        <v>33</v>
      </c>
      <c r="C162" s="114"/>
      <c r="D162" s="114"/>
      <c r="E162" s="114"/>
      <c r="F162" s="114"/>
      <c r="G162" s="114"/>
    </row>
    <row r="163" spans="1:7" s="20" customFormat="1" x14ac:dyDescent="0.25"/>
    <row r="164" spans="1:7" s="46" customFormat="1" ht="42.75" customHeight="1" x14ac:dyDescent="0.25">
      <c r="A164" s="21" t="s">
        <v>34</v>
      </c>
      <c r="B164" s="22" t="s">
        <v>77</v>
      </c>
      <c r="C164" s="44" t="s">
        <v>78</v>
      </c>
      <c r="D164" s="58" t="s">
        <v>79</v>
      </c>
      <c r="E164" s="22" t="s">
        <v>80</v>
      </c>
      <c r="F164" s="22" t="s">
        <v>81</v>
      </c>
      <c r="G164" s="22" t="s">
        <v>36</v>
      </c>
    </row>
    <row r="165" spans="1:7" s="20" customFormat="1" x14ac:dyDescent="0.25">
      <c r="A165" s="23">
        <v>1</v>
      </c>
      <c r="B165" s="23">
        <v>2</v>
      </c>
      <c r="C165" s="45"/>
      <c r="D165" s="60">
        <v>3</v>
      </c>
      <c r="E165" s="23">
        <v>4</v>
      </c>
      <c r="F165" s="23">
        <v>5</v>
      </c>
      <c r="G165" s="23">
        <v>6</v>
      </c>
    </row>
    <row r="166" spans="1:7" s="37" customFormat="1" ht="75" x14ac:dyDescent="0.25">
      <c r="A166" s="24">
        <v>1</v>
      </c>
      <c r="B166" s="25" t="s">
        <v>37</v>
      </c>
      <c r="C166" s="47">
        <v>42174</v>
      </c>
      <c r="D166" s="48" t="s">
        <v>82</v>
      </c>
      <c r="E166" s="49">
        <v>5000</v>
      </c>
      <c r="F166" s="48" t="s">
        <v>83</v>
      </c>
      <c r="G166" s="48"/>
    </row>
    <row r="167" spans="1:7" s="20" customFormat="1" ht="18.75" customHeight="1" x14ac:dyDescent="0.25">
      <c r="A167" s="24"/>
      <c r="B167" s="26"/>
      <c r="C167" s="26"/>
      <c r="D167" s="27"/>
      <c r="E167" s="28"/>
      <c r="F167" s="29"/>
      <c r="G167" s="29"/>
    </row>
    <row r="168" spans="1:7" s="20" customFormat="1" ht="18.75" customHeight="1" x14ac:dyDescent="0.25">
      <c r="A168" s="24"/>
      <c r="B168" s="26"/>
      <c r="C168" s="26"/>
      <c r="D168" s="27"/>
      <c r="E168" s="28"/>
      <c r="F168" s="29"/>
      <c r="G168" s="29"/>
    </row>
    <row r="169" spans="1:7" s="20" customFormat="1" x14ac:dyDescent="0.25">
      <c r="A169" s="24"/>
      <c r="B169" s="25"/>
      <c r="C169" s="50"/>
      <c r="D169" s="59" t="s">
        <v>38</v>
      </c>
      <c r="E169" s="51">
        <f>SUM(E166:E168)</f>
        <v>5000</v>
      </c>
      <c r="F169" s="30"/>
      <c r="G169" s="30"/>
    </row>
    <row r="170" spans="1:7" s="20" customFormat="1" x14ac:dyDescent="0.25">
      <c r="A170" s="31"/>
      <c r="B170" s="32"/>
      <c r="C170" s="32"/>
      <c r="D170" s="33"/>
      <c r="E170" s="33"/>
      <c r="F170" s="34"/>
      <c r="G170" s="34"/>
    </row>
    <row r="171" spans="1:7" s="20" customFormat="1" x14ac:dyDescent="0.25"/>
    <row r="172" spans="1:7" s="20" customFormat="1" x14ac:dyDescent="0.25">
      <c r="B172" s="56" t="s">
        <v>84</v>
      </c>
      <c r="C172" s="52"/>
      <c r="D172" s="53" t="s">
        <v>159</v>
      </c>
      <c r="G172" s="54"/>
    </row>
    <row r="173" spans="1:7" s="20" customFormat="1" x14ac:dyDescent="0.25">
      <c r="B173" s="57"/>
      <c r="F173" s="61"/>
      <c r="G173" s="37" t="s">
        <v>85</v>
      </c>
    </row>
    <row r="174" spans="1:7" s="20" customFormat="1" x14ac:dyDescent="0.25">
      <c r="B174" s="56" t="s">
        <v>86</v>
      </c>
      <c r="C174" s="110" t="s">
        <v>87</v>
      </c>
      <c r="D174" s="111"/>
      <c r="E174" s="112"/>
      <c r="F174" s="55"/>
      <c r="G174" s="20" t="s">
        <v>88</v>
      </c>
    </row>
    <row r="175" spans="1:7" s="20" customFormat="1" x14ac:dyDescent="0.25">
      <c r="A175" s="20" t="s">
        <v>152</v>
      </c>
      <c r="B175" s="57"/>
      <c r="F175" s="61"/>
    </row>
    <row r="176" spans="1:7" s="20" customFormat="1" x14ac:dyDescent="0.25">
      <c r="B176" s="56" t="s">
        <v>89</v>
      </c>
      <c r="C176" s="110" t="s">
        <v>90</v>
      </c>
      <c r="D176" s="111"/>
      <c r="E176" s="112"/>
      <c r="F176" s="55"/>
    </row>
    <row r="177" spans="1:7" s="20" customFormat="1" x14ac:dyDescent="0.25">
      <c r="B177" s="57"/>
      <c r="F177" s="61"/>
      <c r="G177" s="20" t="s">
        <v>91</v>
      </c>
    </row>
    <row r="178" spans="1:7" s="20" customFormat="1" x14ac:dyDescent="0.25">
      <c r="B178" s="56" t="s">
        <v>92</v>
      </c>
      <c r="C178" s="110" t="s">
        <v>88</v>
      </c>
      <c r="D178" s="111"/>
      <c r="E178" s="112"/>
      <c r="F178" s="55"/>
      <c r="G178" s="37" t="s">
        <v>93</v>
      </c>
    </row>
    <row r="179" spans="1:7" x14ac:dyDescent="0.25">
      <c r="A179" s="19"/>
      <c r="F179" s="62"/>
    </row>
    <row r="180" spans="1:7" x14ac:dyDescent="0.25">
      <c r="A180" s="19"/>
      <c r="F180" s="62"/>
    </row>
    <row r="181" spans="1:7" x14ac:dyDescent="0.25">
      <c r="A181" t="s">
        <v>62</v>
      </c>
    </row>
    <row r="182" spans="1:7" x14ac:dyDescent="0.25">
      <c r="A182" t="s">
        <v>64</v>
      </c>
    </row>
    <row r="183" spans="1:7" x14ac:dyDescent="0.25">
      <c r="A183" t="s">
        <v>63</v>
      </c>
    </row>
    <row r="185" spans="1:7" x14ac:dyDescent="0.25">
      <c r="A185" t="s">
        <v>114</v>
      </c>
    </row>
    <row r="186" spans="1:7" x14ac:dyDescent="0.25">
      <c r="A186" t="s">
        <v>160</v>
      </c>
    </row>
    <row r="187" spans="1:7" x14ac:dyDescent="0.25">
      <c r="A187" t="s">
        <v>161</v>
      </c>
    </row>
    <row r="189" spans="1:7" s="63" customFormat="1" x14ac:dyDescent="0.25">
      <c r="A189" s="73" t="s">
        <v>166</v>
      </c>
      <c r="F189" s="74"/>
      <c r="G189" s="75"/>
    </row>
    <row r="190" spans="1:7" s="63" customFormat="1" x14ac:dyDescent="0.25">
      <c r="A190" s="73" t="s">
        <v>167</v>
      </c>
      <c r="F190" s="74"/>
      <c r="G190" s="75"/>
    </row>
    <row r="191" spans="1:7" s="63" customFormat="1" x14ac:dyDescent="0.25">
      <c r="A191" s="73" t="s">
        <v>168</v>
      </c>
      <c r="F191" s="74"/>
      <c r="G191" s="75"/>
    </row>
    <row r="192" spans="1:7" s="63" customFormat="1" x14ac:dyDescent="0.25">
      <c r="A192" s="73"/>
      <c r="F192" s="74"/>
      <c r="G192" s="75"/>
    </row>
    <row r="195" spans="1:11" x14ac:dyDescent="0.25">
      <c r="G195" s="65" t="s">
        <v>120</v>
      </c>
    </row>
    <row r="196" spans="1:11" x14ac:dyDescent="0.25">
      <c r="A196" s="15" t="s">
        <v>115</v>
      </c>
      <c r="G196" s="36"/>
    </row>
    <row r="197" spans="1:11" x14ac:dyDescent="0.25">
      <c r="A197" t="s">
        <v>116</v>
      </c>
      <c r="G197" s="36"/>
    </row>
    <row r="198" spans="1:11" x14ac:dyDescent="0.25">
      <c r="A198" t="s">
        <v>117</v>
      </c>
      <c r="G198" s="36"/>
    </row>
    <row r="199" spans="1:11" x14ac:dyDescent="0.25">
      <c r="A199" t="s">
        <v>123</v>
      </c>
      <c r="G199" s="36"/>
    </row>
    <row r="200" spans="1:11" x14ac:dyDescent="0.25">
      <c r="A200" t="s">
        <v>118</v>
      </c>
      <c r="G200" s="36"/>
    </row>
    <row r="201" spans="1:11" x14ac:dyDescent="0.25">
      <c r="A201" t="s">
        <v>119</v>
      </c>
      <c r="G201" s="36"/>
    </row>
    <row r="202" spans="1:11" x14ac:dyDescent="0.25">
      <c r="G202" s="36"/>
    </row>
    <row r="203" spans="1:11" x14ac:dyDescent="0.25">
      <c r="A203" s="15" t="s">
        <v>29</v>
      </c>
    </row>
    <row r="205" spans="1:11" x14ac:dyDescent="0.25">
      <c r="A205" t="s">
        <v>207</v>
      </c>
      <c r="K205" t="s">
        <v>42</v>
      </c>
    </row>
    <row r="206" spans="1:11" x14ac:dyDescent="0.25">
      <c r="A206" t="s">
        <v>208</v>
      </c>
    </row>
    <row r="207" spans="1:11" x14ac:dyDescent="0.25">
      <c r="A207" t="s">
        <v>209</v>
      </c>
    </row>
    <row r="208" spans="1:11" x14ac:dyDescent="0.25">
      <c r="A208" t="s">
        <v>210</v>
      </c>
    </row>
    <row r="210" spans="1:1" x14ac:dyDescent="0.25">
      <c r="A210" s="15" t="s">
        <v>31</v>
      </c>
    </row>
    <row r="212" spans="1:1" x14ac:dyDescent="0.25">
      <c r="A212" t="s">
        <v>56</v>
      </c>
    </row>
    <row r="213" spans="1:1" x14ac:dyDescent="0.25">
      <c r="A213" t="s">
        <v>57</v>
      </c>
    </row>
    <row r="214" spans="1:1" x14ac:dyDescent="0.25">
      <c r="A214" t="s">
        <v>124</v>
      </c>
    </row>
    <row r="215" spans="1:1" x14ac:dyDescent="0.25">
      <c r="A215" t="s">
        <v>206</v>
      </c>
    </row>
    <row r="216" spans="1:1" x14ac:dyDescent="0.25">
      <c r="A216" t="s">
        <v>205</v>
      </c>
    </row>
    <row r="217" spans="1:1" x14ac:dyDescent="0.25">
      <c r="A217" t="s">
        <v>204</v>
      </c>
    </row>
    <row r="220" spans="1:1" ht="15.75" customHeight="1" x14ac:dyDescent="0.25"/>
    <row r="221" spans="1:1" x14ac:dyDescent="0.25">
      <c r="A221" t="s">
        <v>125</v>
      </c>
    </row>
    <row r="226" spans="1:7" x14ac:dyDescent="0.25">
      <c r="A226" t="s">
        <v>122</v>
      </c>
    </row>
    <row r="227" spans="1:7" x14ac:dyDescent="0.25">
      <c r="F227" s="12"/>
      <c r="G227" s="13"/>
    </row>
    <row r="228" spans="1:7" x14ac:dyDescent="0.25">
      <c r="F228" s="108" t="s">
        <v>13</v>
      </c>
      <c r="G228" s="108"/>
    </row>
    <row r="229" spans="1:7" x14ac:dyDescent="0.25">
      <c r="F229" s="109" t="s">
        <v>18</v>
      </c>
      <c r="G229" s="109"/>
    </row>
  </sheetData>
  <mergeCells count="8">
    <mergeCell ref="B4:C4"/>
    <mergeCell ref="F228:G228"/>
    <mergeCell ref="F229:G229"/>
    <mergeCell ref="C176:E176"/>
    <mergeCell ref="C178:E178"/>
    <mergeCell ref="A70:B70"/>
    <mergeCell ref="B162:G162"/>
    <mergeCell ref="C174:E1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A10" workbookViewId="0">
      <selection activeCell="M12" sqref="M12"/>
    </sheetView>
  </sheetViews>
  <sheetFormatPr defaultRowHeight="15" x14ac:dyDescent="0.25"/>
  <cols>
    <col min="1" max="1" width="4.7109375" style="63" customWidth="1"/>
    <col min="2" max="2" width="11.85546875" style="63" customWidth="1"/>
    <col min="3" max="3" width="10.5703125" style="63" customWidth="1"/>
    <col min="4" max="4" width="9.85546875" style="63" customWidth="1"/>
    <col min="5" max="5" width="19.140625" style="63" customWidth="1"/>
    <col min="6" max="7" width="9.140625" style="63"/>
    <col min="8" max="8" width="14.5703125" style="63" customWidth="1"/>
    <col min="9" max="9" width="15.140625" style="63" customWidth="1"/>
    <col min="10" max="11" width="10" style="74" customWidth="1"/>
    <col min="12" max="12" width="11.28515625" style="63" customWidth="1"/>
    <col min="13" max="256" width="9.140625" style="63"/>
    <col min="257" max="257" width="7" style="63" customWidth="1"/>
    <col min="258" max="258" width="12.42578125" style="63" customWidth="1"/>
    <col min="259" max="259" width="12" style="63" customWidth="1"/>
    <col min="260" max="260" width="9.85546875" style="63" customWidth="1"/>
    <col min="261" max="261" width="19.140625" style="63" customWidth="1"/>
    <col min="262" max="263" width="9.140625" style="63"/>
    <col min="264" max="264" width="17.42578125" style="63" customWidth="1"/>
    <col min="265" max="265" width="15.140625" style="63" customWidth="1"/>
    <col min="266" max="267" width="10" style="63" customWidth="1"/>
    <col min="268" max="512" width="9.140625" style="63"/>
    <col min="513" max="513" width="7" style="63" customWidth="1"/>
    <col min="514" max="514" width="12.42578125" style="63" customWidth="1"/>
    <col min="515" max="515" width="12" style="63" customWidth="1"/>
    <col min="516" max="516" width="9.85546875" style="63" customWidth="1"/>
    <col min="517" max="517" width="19.140625" style="63" customWidth="1"/>
    <col min="518" max="519" width="9.140625" style="63"/>
    <col min="520" max="520" width="17.42578125" style="63" customWidth="1"/>
    <col min="521" max="521" width="15.140625" style="63" customWidth="1"/>
    <col min="522" max="523" width="10" style="63" customWidth="1"/>
    <col min="524" max="768" width="9.140625" style="63"/>
    <col min="769" max="769" width="7" style="63" customWidth="1"/>
    <col min="770" max="770" width="12.42578125" style="63" customWidth="1"/>
    <col min="771" max="771" width="12" style="63" customWidth="1"/>
    <col min="772" max="772" width="9.85546875" style="63" customWidth="1"/>
    <col min="773" max="773" width="19.140625" style="63" customWidth="1"/>
    <col min="774" max="775" width="9.140625" style="63"/>
    <col min="776" max="776" width="17.42578125" style="63" customWidth="1"/>
    <col min="777" max="777" width="15.140625" style="63" customWidth="1"/>
    <col min="778" max="779" width="10" style="63" customWidth="1"/>
    <col min="780" max="1024" width="9.140625" style="63"/>
    <col min="1025" max="1025" width="7" style="63" customWidth="1"/>
    <col min="1026" max="1026" width="12.42578125" style="63" customWidth="1"/>
    <col min="1027" max="1027" width="12" style="63" customWidth="1"/>
    <col min="1028" max="1028" width="9.85546875" style="63" customWidth="1"/>
    <col min="1029" max="1029" width="19.140625" style="63" customWidth="1"/>
    <col min="1030" max="1031" width="9.140625" style="63"/>
    <col min="1032" max="1032" width="17.42578125" style="63" customWidth="1"/>
    <col min="1033" max="1033" width="15.140625" style="63" customWidth="1"/>
    <col min="1034" max="1035" width="10" style="63" customWidth="1"/>
    <col min="1036" max="1280" width="9.140625" style="63"/>
    <col min="1281" max="1281" width="7" style="63" customWidth="1"/>
    <col min="1282" max="1282" width="12.42578125" style="63" customWidth="1"/>
    <col min="1283" max="1283" width="12" style="63" customWidth="1"/>
    <col min="1284" max="1284" width="9.85546875" style="63" customWidth="1"/>
    <col min="1285" max="1285" width="19.140625" style="63" customWidth="1"/>
    <col min="1286" max="1287" width="9.140625" style="63"/>
    <col min="1288" max="1288" width="17.42578125" style="63" customWidth="1"/>
    <col min="1289" max="1289" width="15.140625" style="63" customWidth="1"/>
    <col min="1290" max="1291" width="10" style="63" customWidth="1"/>
    <col min="1292" max="1536" width="9.140625" style="63"/>
    <col min="1537" max="1537" width="7" style="63" customWidth="1"/>
    <col min="1538" max="1538" width="12.42578125" style="63" customWidth="1"/>
    <col min="1539" max="1539" width="12" style="63" customWidth="1"/>
    <col min="1540" max="1540" width="9.85546875" style="63" customWidth="1"/>
    <col min="1541" max="1541" width="19.140625" style="63" customWidth="1"/>
    <col min="1542" max="1543" width="9.140625" style="63"/>
    <col min="1544" max="1544" width="17.42578125" style="63" customWidth="1"/>
    <col min="1545" max="1545" width="15.140625" style="63" customWidth="1"/>
    <col min="1546" max="1547" width="10" style="63" customWidth="1"/>
    <col min="1548" max="1792" width="9.140625" style="63"/>
    <col min="1793" max="1793" width="7" style="63" customWidth="1"/>
    <col min="1794" max="1794" width="12.42578125" style="63" customWidth="1"/>
    <col min="1795" max="1795" width="12" style="63" customWidth="1"/>
    <col min="1796" max="1796" width="9.85546875" style="63" customWidth="1"/>
    <col min="1797" max="1797" width="19.140625" style="63" customWidth="1"/>
    <col min="1798" max="1799" width="9.140625" style="63"/>
    <col min="1800" max="1800" width="17.42578125" style="63" customWidth="1"/>
    <col min="1801" max="1801" width="15.140625" style="63" customWidth="1"/>
    <col min="1802" max="1803" width="10" style="63" customWidth="1"/>
    <col min="1804" max="2048" width="9.140625" style="63"/>
    <col min="2049" max="2049" width="7" style="63" customWidth="1"/>
    <col min="2050" max="2050" width="12.42578125" style="63" customWidth="1"/>
    <col min="2051" max="2051" width="12" style="63" customWidth="1"/>
    <col min="2052" max="2052" width="9.85546875" style="63" customWidth="1"/>
    <col min="2053" max="2053" width="19.140625" style="63" customWidth="1"/>
    <col min="2054" max="2055" width="9.140625" style="63"/>
    <col min="2056" max="2056" width="17.42578125" style="63" customWidth="1"/>
    <col min="2057" max="2057" width="15.140625" style="63" customWidth="1"/>
    <col min="2058" max="2059" width="10" style="63" customWidth="1"/>
    <col min="2060" max="2304" width="9.140625" style="63"/>
    <col min="2305" max="2305" width="7" style="63" customWidth="1"/>
    <col min="2306" max="2306" width="12.42578125" style="63" customWidth="1"/>
    <col min="2307" max="2307" width="12" style="63" customWidth="1"/>
    <col min="2308" max="2308" width="9.85546875" style="63" customWidth="1"/>
    <col min="2309" max="2309" width="19.140625" style="63" customWidth="1"/>
    <col min="2310" max="2311" width="9.140625" style="63"/>
    <col min="2312" max="2312" width="17.42578125" style="63" customWidth="1"/>
    <col min="2313" max="2313" width="15.140625" style="63" customWidth="1"/>
    <col min="2314" max="2315" width="10" style="63" customWidth="1"/>
    <col min="2316" max="2560" width="9.140625" style="63"/>
    <col min="2561" max="2561" width="7" style="63" customWidth="1"/>
    <col min="2562" max="2562" width="12.42578125" style="63" customWidth="1"/>
    <col min="2563" max="2563" width="12" style="63" customWidth="1"/>
    <col min="2564" max="2564" width="9.85546875" style="63" customWidth="1"/>
    <col min="2565" max="2565" width="19.140625" style="63" customWidth="1"/>
    <col min="2566" max="2567" width="9.140625" style="63"/>
    <col min="2568" max="2568" width="17.42578125" style="63" customWidth="1"/>
    <col min="2569" max="2569" width="15.140625" style="63" customWidth="1"/>
    <col min="2570" max="2571" width="10" style="63" customWidth="1"/>
    <col min="2572" max="2816" width="9.140625" style="63"/>
    <col min="2817" max="2817" width="7" style="63" customWidth="1"/>
    <col min="2818" max="2818" width="12.42578125" style="63" customWidth="1"/>
    <col min="2819" max="2819" width="12" style="63" customWidth="1"/>
    <col min="2820" max="2820" width="9.85546875" style="63" customWidth="1"/>
    <col min="2821" max="2821" width="19.140625" style="63" customWidth="1"/>
    <col min="2822" max="2823" width="9.140625" style="63"/>
    <col min="2824" max="2824" width="17.42578125" style="63" customWidth="1"/>
    <col min="2825" max="2825" width="15.140625" style="63" customWidth="1"/>
    <col min="2826" max="2827" width="10" style="63" customWidth="1"/>
    <col min="2828" max="3072" width="9.140625" style="63"/>
    <col min="3073" max="3073" width="7" style="63" customWidth="1"/>
    <col min="3074" max="3074" width="12.42578125" style="63" customWidth="1"/>
    <col min="3075" max="3075" width="12" style="63" customWidth="1"/>
    <col min="3076" max="3076" width="9.85546875" style="63" customWidth="1"/>
    <col min="3077" max="3077" width="19.140625" style="63" customWidth="1"/>
    <col min="3078" max="3079" width="9.140625" style="63"/>
    <col min="3080" max="3080" width="17.42578125" style="63" customWidth="1"/>
    <col min="3081" max="3081" width="15.140625" style="63" customWidth="1"/>
    <col min="3082" max="3083" width="10" style="63" customWidth="1"/>
    <col min="3084" max="3328" width="9.140625" style="63"/>
    <col min="3329" max="3329" width="7" style="63" customWidth="1"/>
    <col min="3330" max="3330" width="12.42578125" style="63" customWidth="1"/>
    <col min="3331" max="3331" width="12" style="63" customWidth="1"/>
    <col min="3332" max="3332" width="9.85546875" style="63" customWidth="1"/>
    <col min="3333" max="3333" width="19.140625" style="63" customWidth="1"/>
    <col min="3334" max="3335" width="9.140625" style="63"/>
    <col min="3336" max="3336" width="17.42578125" style="63" customWidth="1"/>
    <col min="3337" max="3337" width="15.140625" style="63" customWidth="1"/>
    <col min="3338" max="3339" width="10" style="63" customWidth="1"/>
    <col min="3340" max="3584" width="9.140625" style="63"/>
    <col min="3585" max="3585" width="7" style="63" customWidth="1"/>
    <col min="3586" max="3586" width="12.42578125" style="63" customWidth="1"/>
    <col min="3587" max="3587" width="12" style="63" customWidth="1"/>
    <col min="3588" max="3588" width="9.85546875" style="63" customWidth="1"/>
    <col min="3589" max="3589" width="19.140625" style="63" customWidth="1"/>
    <col min="3590" max="3591" width="9.140625" style="63"/>
    <col min="3592" max="3592" width="17.42578125" style="63" customWidth="1"/>
    <col min="3593" max="3593" width="15.140625" style="63" customWidth="1"/>
    <col min="3594" max="3595" width="10" style="63" customWidth="1"/>
    <col min="3596" max="3840" width="9.140625" style="63"/>
    <col min="3841" max="3841" width="7" style="63" customWidth="1"/>
    <col min="3842" max="3842" width="12.42578125" style="63" customWidth="1"/>
    <col min="3843" max="3843" width="12" style="63" customWidth="1"/>
    <col min="3844" max="3844" width="9.85546875" style="63" customWidth="1"/>
    <col min="3845" max="3845" width="19.140625" style="63" customWidth="1"/>
    <col min="3846" max="3847" width="9.140625" style="63"/>
    <col min="3848" max="3848" width="17.42578125" style="63" customWidth="1"/>
    <col min="3849" max="3849" width="15.140625" style="63" customWidth="1"/>
    <col min="3850" max="3851" width="10" style="63" customWidth="1"/>
    <col min="3852" max="4096" width="9.140625" style="63"/>
    <col min="4097" max="4097" width="7" style="63" customWidth="1"/>
    <col min="4098" max="4098" width="12.42578125" style="63" customWidth="1"/>
    <col min="4099" max="4099" width="12" style="63" customWidth="1"/>
    <col min="4100" max="4100" width="9.85546875" style="63" customWidth="1"/>
    <col min="4101" max="4101" width="19.140625" style="63" customWidth="1"/>
    <col min="4102" max="4103" width="9.140625" style="63"/>
    <col min="4104" max="4104" width="17.42578125" style="63" customWidth="1"/>
    <col min="4105" max="4105" width="15.140625" style="63" customWidth="1"/>
    <col min="4106" max="4107" width="10" style="63" customWidth="1"/>
    <col min="4108" max="4352" width="9.140625" style="63"/>
    <col min="4353" max="4353" width="7" style="63" customWidth="1"/>
    <col min="4354" max="4354" width="12.42578125" style="63" customWidth="1"/>
    <col min="4355" max="4355" width="12" style="63" customWidth="1"/>
    <col min="4356" max="4356" width="9.85546875" style="63" customWidth="1"/>
    <col min="4357" max="4357" width="19.140625" style="63" customWidth="1"/>
    <col min="4358" max="4359" width="9.140625" style="63"/>
    <col min="4360" max="4360" width="17.42578125" style="63" customWidth="1"/>
    <col min="4361" max="4361" width="15.140625" style="63" customWidth="1"/>
    <col min="4362" max="4363" width="10" style="63" customWidth="1"/>
    <col min="4364" max="4608" width="9.140625" style="63"/>
    <col min="4609" max="4609" width="7" style="63" customWidth="1"/>
    <col min="4610" max="4610" width="12.42578125" style="63" customWidth="1"/>
    <col min="4611" max="4611" width="12" style="63" customWidth="1"/>
    <col min="4612" max="4612" width="9.85546875" style="63" customWidth="1"/>
    <col min="4613" max="4613" width="19.140625" style="63" customWidth="1"/>
    <col min="4614" max="4615" width="9.140625" style="63"/>
    <col min="4616" max="4616" width="17.42578125" style="63" customWidth="1"/>
    <col min="4617" max="4617" width="15.140625" style="63" customWidth="1"/>
    <col min="4618" max="4619" width="10" style="63" customWidth="1"/>
    <col min="4620" max="4864" width="9.140625" style="63"/>
    <col min="4865" max="4865" width="7" style="63" customWidth="1"/>
    <col min="4866" max="4866" width="12.42578125" style="63" customWidth="1"/>
    <col min="4867" max="4867" width="12" style="63" customWidth="1"/>
    <col min="4868" max="4868" width="9.85546875" style="63" customWidth="1"/>
    <col min="4869" max="4869" width="19.140625" style="63" customWidth="1"/>
    <col min="4870" max="4871" width="9.140625" style="63"/>
    <col min="4872" max="4872" width="17.42578125" style="63" customWidth="1"/>
    <col min="4873" max="4873" width="15.140625" style="63" customWidth="1"/>
    <col min="4874" max="4875" width="10" style="63" customWidth="1"/>
    <col min="4876" max="5120" width="9.140625" style="63"/>
    <col min="5121" max="5121" width="7" style="63" customWidth="1"/>
    <col min="5122" max="5122" width="12.42578125" style="63" customWidth="1"/>
    <col min="5123" max="5123" width="12" style="63" customWidth="1"/>
    <col min="5124" max="5124" width="9.85546875" style="63" customWidth="1"/>
    <col min="5125" max="5125" width="19.140625" style="63" customWidth="1"/>
    <col min="5126" max="5127" width="9.140625" style="63"/>
    <col min="5128" max="5128" width="17.42578125" style="63" customWidth="1"/>
    <col min="5129" max="5129" width="15.140625" style="63" customWidth="1"/>
    <col min="5130" max="5131" width="10" style="63" customWidth="1"/>
    <col min="5132" max="5376" width="9.140625" style="63"/>
    <col min="5377" max="5377" width="7" style="63" customWidth="1"/>
    <col min="5378" max="5378" width="12.42578125" style="63" customWidth="1"/>
    <col min="5379" max="5379" width="12" style="63" customWidth="1"/>
    <col min="5380" max="5380" width="9.85546875" style="63" customWidth="1"/>
    <col min="5381" max="5381" width="19.140625" style="63" customWidth="1"/>
    <col min="5382" max="5383" width="9.140625" style="63"/>
    <col min="5384" max="5384" width="17.42578125" style="63" customWidth="1"/>
    <col min="5385" max="5385" width="15.140625" style="63" customWidth="1"/>
    <col min="5386" max="5387" width="10" style="63" customWidth="1"/>
    <col min="5388" max="5632" width="9.140625" style="63"/>
    <col min="5633" max="5633" width="7" style="63" customWidth="1"/>
    <col min="5634" max="5634" width="12.42578125" style="63" customWidth="1"/>
    <col min="5635" max="5635" width="12" style="63" customWidth="1"/>
    <col min="5636" max="5636" width="9.85546875" style="63" customWidth="1"/>
    <col min="5637" max="5637" width="19.140625" style="63" customWidth="1"/>
    <col min="5638" max="5639" width="9.140625" style="63"/>
    <col min="5640" max="5640" width="17.42578125" style="63" customWidth="1"/>
    <col min="5641" max="5641" width="15.140625" style="63" customWidth="1"/>
    <col min="5642" max="5643" width="10" style="63" customWidth="1"/>
    <col min="5644" max="5888" width="9.140625" style="63"/>
    <col min="5889" max="5889" width="7" style="63" customWidth="1"/>
    <col min="5890" max="5890" width="12.42578125" style="63" customWidth="1"/>
    <col min="5891" max="5891" width="12" style="63" customWidth="1"/>
    <col min="5892" max="5892" width="9.85546875" style="63" customWidth="1"/>
    <col min="5893" max="5893" width="19.140625" style="63" customWidth="1"/>
    <col min="5894" max="5895" width="9.140625" style="63"/>
    <col min="5896" max="5896" width="17.42578125" style="63" customWidth="1"/>
    <col min="5897" max="5897" width="15.140625" style="63" customWidth="1"/>
    <col min="5898" max="5899" width="10" style="63" customWidth="1"/>
    <col min="5900" max="6144" width="9.140625" style="63"/>
    <col min="6145" max="6145" width="7" style="63" customWidth="1"/>
    <col min="6146" max="6146" width="12.42578125" style="63" customWidth="1"/>
    <col min="6147" max="6147" width="12" style="63" customWidth="1"/>
    <col min="6148" max="6148" width="9.85546875" style="63" customWidth="1"/>
    <col min="6149" max="6149" width="19.140625" style="63" customWidth="1"/>
    <col min="6150" max="6151" width="9.140625" style="63"/>
    <col min="6152" max="6152" width="17.42578125" style="63" customWidth="1"/>
    <col min="6153" max="6153" width="15.140625" style="63" customWidth="1"/>
    <col min="6154" max="6155" width="10" style="63" customWidth="1"/>
    <col min="6156" max="6400" width="9.140625" style="63"/>
    <col min="6401" max="6401" width="7" style="63" customWidth="1"/>
    <col min="6402" max="6402" width="12.42578125" style="63" customWidth="1"/>
    <col min="6403" max="6403" width="12" style="63" customWidth="1"/>
    <col min="6404" max="6404" width="9.85546875" style="63" customWidth="1"/>
    <col min="6405" max="6405" width="19.140625" style="63" customWidth="1"/>
    <col min="6406" max="6407" width="9.140625" style="63"/>
    <col min="6408" max="6408" width="17.42578125" style="63" customWidth="1"/>
    <col min="6409" max="6409" width="15.140625" style="63" customWidth="1"/>
    <col min="6410" max="6411" width="10" style="63" customWidth="1"/>
    <col min="6412" max="6656" width="9.140625" style="63"/>
    <col min="6657" max="6657" width="7" style="63" customWidth="1"/>
    <col min="6658" max="6658" width="12.42578125" style="63" customWidth="1"/>
    <col min="6659" max="6659" width="12" style="63" customWidth="1"/>
    <col min="6660" max="6660" width="9.85546875" style="63" customWidth="1"/>
    <col min="6661" max="6661" width="19.140625" style="63" customWidth="1"/>
    <col min="6662" max="6663" width="9.140625" style="63"/>
    <col min="6664" max="6664" width="17.42578125" style="63" customWidth="1"/>
    <col min="6665" max="6665" width="15.140625" style="63" customWidth="1"/>
    <col min="6666" max="6667" width="10" style="63" customWidth="1"/>
    <col min="6668" max="6912" width="9.140625" style="63"/>
    <col min="6913" max="6913" width="7" style="63" customWidth="1"/>
    <col min="6914" max="6914" width="12.42578125" style="63" customWidth="1"/>
    <col min="6915" max="6915" width="12" style="63" customWidth="1"/>
    <col min="6916" max="6916" width="9.85546875" style="63" customWidth="1"/>
    <col min="6917" max="6917" width="19.140625" style="63" customWidth="1"/>
    <col min="6918" max="6919" width="9.140625" style="63"/>
    <col min="6920" max="6920" width="17.42578125" style="63" customWidth="1"/>
    <col min="6921" max="6921" width="15.140625" style="63" customWidth="1"/>
    <col min="6922" max="6923" width="10" style="63" customWidth="1"/>
    <col min="6924" max="7168" width="9.140625" style="63"/>
    <col min="7169" max="7169" width="7" style="63" customWidth="1"/>
    <col min="7170" max="7170" width="12.42578125" style="63" customWidth="1"/>
    <col min="7171" max="7171" width="12" style="63" customWidth="1"/>
    <col min="7172" max="7172" width="9.85546875" style="63" customWidth="1"/>
    <col min="7173" max="7173" width="19.140625" style="63" customWidth="1"/>
    <col min="7174" max="7175" width="9.140625" style="63"/>
    <col min="7176" max="7176" width="17.42578125" style="63" customWidth="1"/>
    <col min="7177" max="7177" width="15.140625" style="63" customWidth="1"/>
    <col min="7178" max="7179" width="10" style="63" customWidth="1"/>
    <col min="7180" max="7424" width="9.140625" style="63"/>
    <col min="7425" max="7425" width="7" style="63" customWidth="1"/>
    <col min="7426" max="7426" width="12.42578125" style="63" customWidth="1"/>
    <col min="7427" max="7427" width="12" style="63" customWidth="1"/>
    <col min="7428" max="7428" width="9.85546875" style="63" customWidth="1"/>
    <col min="7429" max="7429" width="19.140625" style="63" customWidth="1"/>
    <col min="7430" max="7431" width="9.140625" style="63"/>
    <col min="7432" max="7432" width="17.42578125" style="63" customWidth="1"/>
    <col min="7433" max="7433" width="15.140625" style="63" customWidth="1"/>
    <col min="7434" max="7435" width="10" style="63" customWidth="1"/>
    <col min="7436" max="7680" width="9.140625" style="63"/>
    <col min="7681" max="7681" width="7" style="63" customWidth="1"/>
    <col min="7682" max="7682" width="12.42578125" style="63" customWidth="1"/>
    <col min="7683" max="7683" width="12" style="63" customWidth="1"/>
    <col min="7684" max="7684" width="9.85546875" style="63" customWidth="1"/>
    <col min="7685" max="7685" width="19.140625" style="63" customWidth="1"/>
    <col min="7686" max="7687" width="9.140625" style="63"/>
    <col min="7688" max="7688" width="17.42578125" style="63" customWidth="1"/>
    <col min="7689" max="7689" width="15.140625" style="63" customWidth="1"/>
    <col min="7690" max="7691" width="10" style="63" customWidth="1"/>
    <col min="7692" max="7936" width="9.140625" style="63"/>
    <col min="7937" max="7937" width="7" style="63" customWidth="1"/>
    <col min="7938" max="7938" width="12.42578125" style="63" customWidth="1"/>
    <col min="7939" max="7939" width="12" style="63" customWidth="1"/>
    <col min="7940" max="7940" width="9.85546875" style="63" customWidth="1"/>
    <col min="7941" max="7941" width="19.140625" style="63" customWidth="1"/>
    <col min="7942" max="7943" width="9.140625" style="63"/>
    <col min="7944" max="7944" width="17.42578125" style="63" customWidth="1"/>
    <col min="7945" max="7945" width="15.140625" style="63" customWidth="1"/>
    <col min="7946" max="7947" width="10" style="63" customWidth="1"/>
    <col min="7948" max="8192" width="9.140625" style="63"/>
    <col min="8193" max="8193" width="7" style="63" customWidth="1"/>
    <col min="8194" max="8194" width="12.42578125" style="63" customWidth="1"/>
    <col min="8195" max="8195" width="12" style="63" customWidth="1"/>
    <col min="8196" max="8196" width="9.85546875" style="63" customWidth="1"/>
    <col min="8197" max="8197" width="19.140625" style="63" customWidth="1"/>
    <col min="8198" max="8199" width="9.140625" style="63"/>
    <col min="8200" max="8200" width="17.42578125" style="63" customWidth="1"/>
    <col min="8201" max="8201" width="15.140625" style="63" customWidth="1"/>
    <col min="8202" max="8203" width="10" style="63" customWidth="1"/>
    <col min="8204" max="8448" width="9.140625" style="63"/>
    <col min="8449" max="8449" width="7" style="63" customWidth="1"/>
    <col min="8450" max="8450" width="12.42578125" style="63" customWidth="1"/>
    <col min="8451" max="8451" width="12" style="63" customWidth="1"/>
    <col min="8452" max="8452" width="9.85546875" style="63" customWidth="1"/>
    <col min="8453" max="8453" width="19.140625" style="63" customWidth="1"/>
    <col min="8454" max="8455" width="9.140625" style="63"/>
    <col min="8456" max="8456" width="17.42578125" style="63" customWidth="1"/>
    <col min="8457" max="8457" width="15.140625" style="63" customWidth="1"/>
    <col min="8458" max="8459" width="10" style="63" customWidth="1"/>
    <col min="8460" max="8704" width="9.140625" style="63"/>
    <col min="8705" max="8705" width="7" style="63" customWidth="1"/>
    <col min="8706" max="8706" width="12.42578125" style="63" customWidth="1"/>
    <col min="8707" max="8707" width="12" style="63" customWidth="1"/>
    <col min="8708" max="8708" width="9.85546875" style="63" customWidth="1"/>
    <col min="8709" max="8709" width="19.140625" style="63" customWidth="1"/>
    <col min="8710" max="8711" width="9.140625" style="63"/>
    <col min="8712" max="8712" width="17.42578125" style="63" customWidth="1"/>
    <col min="8713" max="8713" width="15.140625" style="63" customWidth="1"/>
    <col min="8714" max="8715" width="10" style="63" customWidth="1"/>
    <col min="8716" max="8960" width="9.140625" style="63"/>
    <col min="8961" max="8961" width="7" style="63" customWidth="1"/>
    <col min="8962" max="8962" width="12.42578125" style="63" customWidth="1"/>
    <col min="8963" max="8963" width="12" style="63" customWidth="1"/>
    <col min="8964" max="8964" width="9.85546875" style="63" customWidth="1"/>
    <col min="8965" max="8965" width="19.140625" style="63" customWidth="1"/>
    <col min="8966" max="8967" width="9.140625" style="63"/>
    <col min="8968" max="8968" width="17.42578125" style="63" customWidth="1"/>
    <col min="8969" max="8969" width="15.140625" style="63" customWidth="1"/>
    <col min="8970" max="8971" width="10" style="63" customWidth="1"/>
    <col min="8972" max="9216" width="9.140625" style="63"/>
    <col min="9217" max="9217" width="7" style="63" customWidth="1"/>
    <col min="9218" max="9218" width="12.42578125" style="63" customWidth="1"/>
    <col min="9219" max="9219" width="12" style="63" customWidth="1"/>
    <col min="9220" max="9220" width="9.85546875" style="63" customWidth="1"/>
    <col min="9221" max="9221" width="19.140625" style="63" customWidth="1"/>
    <col min="9222" max="9223" width="9.140625" style="63"/>
    <col min="9224" max="9224" width="17.42578125" style="63" customWidth="1"/>
    <col min="9225" max="9225" width="15.140625" style="63" customWidth="1"/>
    <col min="9226" max="9227" width="10" style="63" customWidth="1"/>
    <col min="9228" max="9472" width="9.140625" style="63"/>
    <col min="9473" max="9473" width="7" style="63" customWidth="1"/>
    <col min="9474" max="9474" width="12.42578125" style="63" customWidth="1"/>
    <col min="9475" max="9475" width="12" style="63" customWidth="1"/>
    <col min="9476" max="9476" width="9.85546875" style="63" customWidth="1"/>
    <col min="9477" max="9477" width="19.140625" style="63" customWidth="1"/>
    <col min="9478" max="9479" width="9.140625" style="63"/>
    <col min="9480" max="9480" width="17.42578125" style="63" customWidth="1"/>
    <col min="9481" max="9481" width="15.140625" style="63" customWidth="1"/>
    <col min="9482" max="9483" width="10" style="63" customWidth="1"/>
    <col min="9484" max="9728" width="9.140625" style="63"/>
    <col min="9729" max="9729" width="7" style="63" customWidth="1"/>
    <col min="9730" max="9730" width="12.42578125" style="63" customWidth="1"/>
    <col min="9731" max="9731" width="12" style="63" customWidth="1"/>
    <col min="9732" max="9732" width="9.85546875" style="63" customWidth="1"/>
    <col min="9733" max="9733" width="19.140625" style="63" customWidth="1"/>
    <col min="9734" max="9735" width="9.140625" style="63"/>
    <col min="9736" max="9736" width="17.42578125" style="63" customWidth="1"/>
    <col min="9737" max="9737" width="15.140625" style="63" customWidth="1"/>
    <col min="9738" max="9739" width="10" style="63" customWidth="1"/>
    <col min="9740" max="9984" width="9.140625" style="63"/>
    <col min="9985" max="9985" width="7" style="63" customWidth="1"/>
    <col min="9986" max="9986" width="12.42578125" style="63" customWidth="1"/>
    <col min="9987" max="9987" width="12" style="63" customWidth="1"/>
    <col min="9988" max="9988" width="9.85546875" style="63" customWidth="1"/>
    <col min="9989" max="9989" width="19.140625" style="63" customWidth="1"/>
    <col min="9990" max="9991" width="9.140625" style="63"/>
    <col min="9992" max="9992" width="17.42578125" style="63" customWidth="1"/>
    <col min="9993" max="9993" width="15.140625" style="63" customWidth="1"/>
    <col min="9994" max="9995" width="10" style="63" customWidth="1"/>
    <col min="9996" max="10240" width="9.140625" style="63"/>
    <col min="10241" max="10241" width="7" style="63" customWidth="1"/>
    <col min="10242" max="10242" width="12.42578125" style="63" customWidth="1"/>
    <col min="10243" max="10243" width="12" style="63" customWidth="1"/>
    <col min="10244" max="10244" width="9.85546875" style="63" customWidth="1"/>
    <col min="10245" max="10245" width="19.140625" style="63" customWidth="1"/>
    <col min="10246" max="10247" width="9.140625" style="63"/>
    <col min="10248" max="10248" width="17.42578125" style="63" customWidth="1"/>
    <col min="10249" max="10249" width="15.140625" style="63" customWidth="1"/>
    <col min="10250" max="10251" width="10" style="63" customWidth="1"/>
    <col min="10252" max="10496" width="9.140625" style="63"/>
    <col min="10497" max="10497" width="7" style="63" customWidth="1"/>
    <col min="10498" max="10498" width="12.42578125" style="63" customWidth="1"/>
    <col min="10499" max="10499" width="12" style="63" customWidth="1"/>
    <col min="10500" max="10500" width="9.85546875" style="63" customWidth="1"/>
    <col min="10501" max="10501" width="19.140625" style="63" customWidth="1"/>
    <col min="10502" max="10503" width="9.140625" style="63"/>
    <col min="10504" max="10504" width="17.42578125" style="63" customWidth="1"/>
    <col min="10505" max="10505" width="15.140625" style="63" customWidth="1"/>
    <col min="10506" max="10507" width="10" style="63" customWidth="1"/>
    <col min="10508" max="10752" width="9.140625" style="63"/>
    <col min="10753" max="10753" width="7" style="63" customWidth="1"/>
    <col min="10754" max="10754" width="12.42578125" style="63" customWidth="1"/>
    <col min="10755" max="10755" width="12" style="63" customWidth="1"/>
    <col min="10756" max="10756" width="9.85546875" style="63" customWidth="1"/>
    <col min="10757" max="10757" width="19.140625" style="63" customWidth="1"/>
    <col min="10758" max="10759" width="9.140625" style="63"/>
    <col min="10760" max="10760" width="17.42578125" style="63" customWidth="1"/>
    <col min="10761" max="10761" width="15.140625" style="63" customWidth="1"/>
    <col min="10762" max="10763" width="10" style="63" customWidth="1"/>
    <col min="10764" max="11008" width="9.140625" style="63"/>
    <col min="11009" max="11009" width="7" style="63" customWidth="1"/>
    <col min="11010" max="11010" width="12.42578125" style="63" customWidth="1"/>
    <col min="11011" max="11011" width="12" style="63" customWidth="1"/>
    <col min="11012" max="11012" width="9.85546875" style="63" customWidth="1"/>
    <col min="11013" max="11013" width="19.140625" style="63" customWidth="1"/>
    <col min="11014" max="11015" width="9.140625" style="63"/>
    <col min="11016" max="11016" width="17.42578125" style="63" customWidth="1"/>
    <col min="11017" max="11017" width="15.140625" style="63" customWidth="1"/>
    <col min="11018" max="11019" width="10" style="63" customWidth="1"/>
    <col min="11020" max="11264" width="9.140625" style="63"/>
    <col min="11265" max="11265" width="7" style="63" customWidth="1"/>
    <col min="11266" max="11266" width="12.42578125" style="63" customWidth="1"/>
    <col min="11267" max="11267" width="12" style="63" customWidth="1"/>
    <col min="11268" max="11268" width="9.85546875" style="63" customWidth="1"/>
    <col min="11269" max="11269" width="19.140625" style="63" customWidth="1"/>
    <col min="11270" max="11271" width="9.140625" style="63"/>
    <col min="11272" max="11272" width="17.42578125" style="63" customWidth="1"/>
    <col min="11273" max="11273" width="15.140625" style="63" customWidth="1"/>
    <col min="11274" max="11275" width="10" style="63" customWidth="1"/>
    <col min="11276" max="11520" width="9.140625" style="63"/>
    <col min="11521" max="11521" width="7" style="63" customWidth="1"/>
    <col min="11522" max="11522" width="12.42578125" style="63" customWidth="1"/>
    <col min="11523" max="11523" width="12" style="63" customWidth="1"/>
    <col min="11524" max="11524" width="9.85546875" style="63" customWidth="1"/>
    <col min="11525" max="11525" width="19.140625" style="63" customWidth="1"/>
    <col min="11526" max="11527" width="9.140625" style="63"/>
    <col min="11528" max="11528" width="17.42578125" style="63" customWidth="1"/>
    <col min="11529" max="11529" width="15.140625" style="63" customWidth="1"/>
    <col min="11530" max="11531" width="10" style="63" customWidth="1"/>
    <col min="11532" max="11776" width="9.140625" style="63"/>
    <col min="11777" max="11777" width="7" style="63" customWidth="1"/>
    <col min="11778" max="11778" width="12.42578125" style="63" customWidth="1"/>
    <col min="11779" max="11779" width="12" style="63" customWidth="1"/>
    <col min="11780" max="11780" width="9.85546875" style="63" customWidth="1"/>
    <col min="11781" max="11781" width="19.140625" style="63" customWidth="1"/>
    <col min="11782" max="11783" width="9.140625" style="63"/>
    <col min="11784" max="11784" width="17.42578125" style="63" customWidth="1"/>
    <col min="11785" max="11785" width="15.140625" style="63" customWidth="1"/>
    <col min="11786" max="11787" width="10" style="63" customWidth="1"/>
    <col min="11788" max="12032" width="9.140625" style="63"/>
    <col min="12033" max="12033" width="7" style="63" customWidth="1"/>
    <col min="12034" max="12034" width="12.42578125" style="63" customWidth="1"/>
    <col min="12035" max="12035" width="12" style="63" customWidth="1"/>
    <col min="12036" max="12036" width="9.85546875" style="63" customWidth="1"/>
    <col min="12037" max="12037" width="19.140625" style="63" customWidth="1"/>
    <col min="12038" max="12039" width="9.140625" style="63"/>
    <col min="12040" max="12040" width="17.42578125" style="63" customWidth="1"/>
    <col min="12041" max="12041" width="15.140625" style="63" customWidth="1"/>
    <col min="12042" max="12043" width="10" style="63" customWidth="1"/>
    <col min="12044" max="12288" width="9.140625" style="63"/>
    <col min="12289" max="12289" width="7" style="63" customWidth="1"/>
    <col min="12290" max="12290" width="12.42578125" style="63" customWidth="1"/>
    <col min="12291" max="12291" width="12" style="63" customWidth="1"/>
    <col min="12292" max="12292" width="9.85546875" style="63" customWidth="1"/>
    <col min="12293" max="12293" width="19.140625" style="63" customWidth="1"/>
    <col min="12294" max="12295" width="9.140625" style="63"/>
    <col min="12296" max="12296" width="17.42578125" style="63" customWidth="1"/>
    <col min="12297" max="12297" width="15.140625" style="63" customWidth="1"/>
    <col min="12298" max="12299" width="10" style="63" customWidth="1"/>
    <col min="12300" max="12544" width="9.140625" style="63"/>
    <col min="12545" max="12545" width="7" style="63" customWidth="1"/>
    <col min="12546" max="12546" width="12.42578125" style="63" customWidth="1"/>
    <col min="12547" max="12547" width="12" style="63" customWidth="1"/>
    <col min="12548" max="12548" width="9.85546875" style="63" customWidth="1"/>
    <col min="12549" max="12549" width="19.140625" style="63" customWidth="1"/>
    <col min="12550" max="12551" width="9.140625" style="63"/>
    <col min="12552" max="12552" width="17.42578125" style="63" customWidth="1"/>
    <col min="12553" max="12553" width="15.140625" style="63" customWidth="1"/>
    <col min="12554" max="12555" width="10" style="63" customWidth="1"/>
    <col min="12556" max="12800" width="9.140625" style="63"/>
    <col min="12801" max="12801" width="7" style="63" customWidth="1"/>
    <col min="12802" max="12802" width="12.42578125" style="63" customWidth="1"/>
    <col min="12803" max="12803" width="12" style="63" customWidth="1"/>
    <col min="12804" max="12804" width="9.85546875" style="63" customWidth="1"/>
    <col min="12805" max="12805" width="19.140625" style="63" customWidth="1"/>
    <col min="12806" max="12807" width="9.140625" style="63"/>
    <col min="12808" max="12808" width="17.42578125" style="63" customWidth="1"/>
    <col min="12809" max="12809" width="15.140625" style="63" customWidth="1"/>
    <col min="12810" max="12811" width="10" style="63" customWidth="1"/>
    <col min="12812" max="13056" width="9.140625" style="63"/>
    <col min="13057" max="13057" width="7" style="63" customWidth="1"/>
    <col min="13058" max="13058" width="12.42578125" style="63" customWidth="1"/>
    <col min="13059" max="13059" width="12" style="63" customWidth="1"/>
    <col min="13060" max="13060" width="9.85546875" style="63" customWidth="1"/>
    <col min="13061" max="13061" width="19.140625" style="63" customWidth="1"/>
    <col min="13062" max="13063" width="9.140625" style="63"/>
    <col min="13064" max="13064" width="17.42578125" style="63" customWidth="1"/>
    <col min="13065" max="13065" width="15.140625" style="63" customWidth="1"/>
    <col min="13066" max="13067" width="10" style="63" customWidth="1"/>
    <col min="13068" max="13312" width="9.140625" style="63"/>
    <col min="13313" max="13313" width="7" style="63" customWidth="1"/>
    <col min="13314" max="13314" width="12.42578125" style="63" customWidth="1"/>
    <col min="13315" max="13315" width="12" style="63" customWidth="1"/>
    <col min="13316" max="13316" width="9.85546875" style="63" customWidth="1"/>
    <col min="13317" max="13317" width="19.140625" style="63" customWidth="1"/>
    <col min="13318" max="13319" width="9.140625" style="63"/>
    <col min="13320" max="13320" width="17.42578125" style="63" customWidth="1"/>
    <col min="13321" max="13321" width="15.140625" style="63" customWidth="1"/>
    <col min="13322" max="13323" width="10" style="63" customWidth="1"/>
    <col min="13324" max="13568" width="9.140625" style="63"/>
    <col min="13569" max="13569" width="7" style="63" customWidth="1"/>
    <col min="13570" max="13570" width="12.42578125" style="63" customWidth="1"/>
    <col min="13571" max="13571" width="12" style="63" customWidth="1"/>
    <col min="13572" max="13572" width="9.85546875" style="63" customWidth="1"/>
    <col min="13573" max="13573" width="19.140625" style="63" customWidth="1"/>
    <col min="13574" max="13575" width="9.140625" style="63"/>
    <col min="13576" max="13576" width="17.42578125" style="63" customWidth="1"/>
    <col min="13577" max="13577" width="15.140625" style="63" customWidth="1"/>
    <col min="13578" max="13579" width="10" style="63" customWidth="1"/>
    <col min="13580" max="13824" width="9.140625" style="63"/>
    <col min="13825" max="13825" width="7" style="63" customWidth="1"/>
    <col min="13826" max="13826" width="12.42578125" style="63" customWidth="1"/>
    <col min="13827" max="13827" width="12" style="63" customWidth="1"/>
    <col min="13828" max="13828" width="9.85546875" style="63" customWidth="1"/>
    <col min="13829" max="13829" width="19.140625" style="63" customWidth="1"/>
    <col min="13830" max="13831" width="9.140625" style="63"/>
    <col min="13832" max="13832" width="17.42578125" style="63" customWidth="1"/>
    <col min="13833" max="13833" width="15.140625" style="63" customWidth="1"/>
    <col min="13834" max="13835" width="10" style="63" customWidth="1"/>
    <col min="13836" max="14080" width="9.140625" style="63"/>
    <col min="14081" max="14081" width="7" style="63" customWidth="1"/>
    <col min="14082" max="14082" width="12.42578125" style="63" customWidth="1"/>
    <col min="14083" max="14083" width="12" style="63" customWidth="1"/>
    <col min="14084" max="14084" width="9.85546875" style="63" customWidth="1"/>
    <col min="14085" max="14085" width="19.140625" style="63" customWidth="1"/>
    <col min="14086" max="14087" width="9.140625" style="63"/>
    <col min="14088" max="14088" width="17.42578125" style="63" customWidth="1"/>
    <col min="14089" max="14089" width="15.140625" style="63" customWidth="1"/>
    <col min="14090" max="14091" width="10" style="63" customWidth="1"/>
    <col min="14092" max="14336" width="9.140625" style="63"/>
    <col min="14337" max="14337" width="7" style="63" customWidth="1"/>
    <col min="14338" max="14338" width="12.42578125" style="63" customWidth="1"/>
    <col min="14339" max="14339" width="12" style="63" customWidth="1"/>
    <col min="14340" max="14340" width="9.85546875" style="63" customWidth="1"/>
    <col min="14341" max="14341" width="19.140625" style="63" customWidth="1"/>
    <col min="14342" max="14343" width="9.140625" style="63"/>
    <col min="14344" max="14344" width="17.42578125" style="63" customWidth="1"/>
    <col min="14345" max="14345" width="15.140625" style="63" customWidth="1"/>
    <col min="14346" max="14347" width="10" style="63" customWidth="1"/>
    <col min="14348" max="14592" width="9.140625" style="63"/>
    <col min="14593" max="14593" width="7" style="63" customWidth="1"/>
    <col min="14594" max="14594" width="12.42578125" style="63" customWidth="1"/>
    <col min="14595" max="14595" width="12" style="63" customWidth="1"/>
    <col min="14596" max="14596" width="9.85546875" style="63" customWidth="1"/>
    <col min="14597" max="14597" width="19.140625" style="63" customWidth="1"/>
    <col min="14598" max="14599" width="9.140625" style="63"/>
    <col min="14600" max="14600" width="17.42578125" style="63" customWidth="1"/>
    <col min="14601" max="14601" width="15.140625" style="63" customWidth="1"/>
    <col min="14602" max="14603" width="10" style="63" customWidth="1"/>
    <col min="14604" max="14848" width="9.140625" style="63"/>
    <col min="14849" max="14849" width="7" style="63" customWidth="1"/>
    <col min="14850" max="14850" width="12.42578125" style="63" customWidth="1"/>
    <col min="14851" max="14851" width="12" style="63" customWidth="1"/>
    <col min="14852" max="14852" width="9.85546875" style="63" customWidth="1"/>
    <col min="14853" max="14853" width="19.140625" style="63" customWidth="1"/>
    <col min="14854" max="14855" width="9.140625" style="63"/>
    <col min="14856" max="14856" width="17.42578125" style="63" customWidth="1"/>
    <col min="14857" max="14857" width="15.140625" style="63" customWidth="1"/>
    <col min="14858" max="14859" width="10" style="63" customWidth="1"/>
    <col min="14860" max="15104" width="9.140625" style="63"/>
    <col min="15105" max="15105" width="7" style="63" customWidth="1"/>
    <col min="15106" max="15106" width="12.42578125" style="63" customWidth="1"/>
    <col min="15107" max="15107" width="12" style="63" customWidth="1"/>
    <col min="15108" max="15108" width="9.85546875" style="63" customWidth="1"/>
    <col min="15109" max="15109" width="19.140625" style="63" customWidth="1"/>
    <col min="15110" max="15111" width="9.140625" style="63"/>
    <col min="15112" max="15112" width="17.42578125" style="63" customWidth="1"/>
    <col min="15113" max="15113" width="15.140625" style="63" customWidth="1"/>
    <col min="15114" max="15115" width="10" style="63" customWidth="1"/>
    <col min="15116" max="15360" width="9.140625" style="63"/>
    <col min="15361" max="15361" width="7" style="63" customWidth="1"/>
    <col min="15362" max="15362" width="12.42578125" style="63" customWidth="1"/>
    <col min="15363" max="15363" width="12" style="63" customWidth="1"/>
    <col min="15364" max="15364" width="9.85546875" style="63" customWidth="1"/>
    <col min="15365" max="15365" width="19.140625" style="63" customWidth="1"/>
    <col min="15366" max="15367" width="9.140625" style="63"/>
    <col min="15368" max="15368" width="17.42578125" style="63" customWidth="1"/>
    <col min="15369" max="15369" width="15.140625" style="63" customWidth="1"/>
    <col min="15370" max="15371" width="10" style="63" customWidth="1"/>
    <col min="15372" max="15616" width="9.140625" style="63"/>
    <col min="15617" max="15617" width="7" style="63" customWidth="1"/>
    <col min="15618" max="15618" width="12.42578125" style="63" customWidth="1"/>
    <col min="15619" max="15619" width="12" style="63" customWidth="1"/>
    <col min="15620" max="15620" width="9.85546875" style="63" customWidth="1"/>
    <col min="15621" max="15621" width="19.140625" style="63" customWidth="1"/>
    <col min="15622" max="15623" width="9.140625" style="63"/>
    <col min="15624" max="15624" width="17.42578125" style="63" customWidth="1"/>
    <col min="15625" max="15625" width="15.140625" style="63" customWidth="1"/>
    <col min="15626" max="15627" width="10" style="63" customWidth="1"/>
    <col min="15628" max="15872" width="9.140625" style="63"/>
    <col min="15873" max="15873" width="7" style="63" customWidth="1"/>
    <col min="15874" max="15874" width="12.42578125" style="63" customWidth="1"/>
    <col min="15875" max="15875" width="12" style="63" customWidth="1"/>
    <col min="15876" max="15876" width="9.85546875" style="63" customWidth="1"/>
    <col min="15877" max="15877" width="19.140625" style="63" customWidth="1"/>
    <col min="15878" max="15879" width="9.140625" style="63"/>
    <col min="15880" max="15880" width="17.42578125" style="63" customWidth="1"/>
    <col min="15881" max="15881" width="15.140625" style="63" customWidth="1"/>
    <col min="15882" max="15883" width="10" style="63" customWidth="1"/>
    <col min="15884" max="16128" width="9.140625" style="63"/>
    <col min="16129" max="16129" width="7" style="63" customWidth="1"/>
    <col min="16130" max="16130" width="12.42578125" style="63" customWidth="1"/>
    <col min="16131" max="16131" width="12" style="63" customWidth="1"/>
    <col min="16132" max="16132" width="9.85546875" style="63" customWidth="1"/>
    <col min="16133" max="16133" width="19.140625" style="63" customWidth="1"/>
    <col min="16134" max="16135" width="9.140625" style="63"/>
    <col min="16136" max="16136" width="17.42578125" style="63" customWidth="1"/>
    <col min="16137" max="16137" width="15.140625" style="63" customWidth="1"/>
    <col min="16138" max="16139" width="10" style="63" customWidth="1"/>
    <col min="16140" max="16384" width="9.140625" style="63"/>
  </cols>
  <sheetData>
    <row r="1" spans="1:12" x14ac:dyDescent="0.25">
      <c r="A1" s="20"/>
      <c r="B1" s="144" t="s">
        <v>0</v>
      </c>
      <c r="C1" s="144"/>
      <c r="D1" s="144"/>
      <c r="E1" s="144"/>
      <c r="F1" s="144">
        <v>38824495088</v>
      </c>
      <c r="G1" s="144"/>
      <c r="H1" s="76">
        <v>21334</v>
      </c>
      <c r="I1" s="145" t="s">
        <v>94</v>
      </c>
      <c r="J1" s="146"/>
      <c r="K1" s="147"/>
      <c r="L1" s="77" t="s">
        <v>121</v>
      </c>
    </row>
    <row r="2" spans="1:12" x14ac:dyDescent="0.25">
      <c r="A2" s="20"/>
      <c r="B2" s="20" t="s">
        <v>95</v>
      </c>
      <c r="C2" s="20"/>
      <c r="D2" s="20"/>
      <c r="E2" s="20"/>
      <c r="F2" s="115" t="s">
        <v>96</v>
      </c>
      <c r="G2" s="115"/>
      <c r="H2" s="37" t="s">
        <v>97</v>
      </c>
      <c r="I2" s="37" t="s">
        <v>98</v>
      </c>
      <c r="K2" s="78"/>
    </row>
    <row r="3" spans="1:12" x14ac:dyDescent="0.25">
      <c r="A3" s="20"/>
      <c r="B3" s="20"/>
      <c r="C3" s="20"/>
      <c r="D3" s="20"/>
      <c r="E3" s="20"/>
      <c r="F3" s="37"/>
      <c r="G3" s="37"/>
      <c r="H3" s="37"/>
      <c r="I3" s="20"/>
      <c r="J3" s="78"/>
      <c r="K3" s="78"/>
    </row>
    <row r="4" spans="1:12" x14ac:dyDescent="0.25">
      <c r="A4" s="20"/>
      <c r="B4" s="20"/>
      <c r="C4" s="20"/>
      <c r="D4" s="20"/>
      <c r="E4" s="20"/>
      <c r="F4" s="37"/>
      <c r="G4" s="37"/>
      <c r="H4" s="37"/>
      <c r="I4" s="20"/>
      <c r="J4" s="78"/>
      <c r="K4" s="78"/>
    </row>
    <row r="5" spans="1:12" ht="15.75" x14ac:dyDescent="0.25">
      <c r="A5" s="20"/>
      <c r="B5" s="114" t="s">
        <v>43</v>
      </c>
      <c r="C5" s="114"/>
      <c r="D5" s="114"/>
      <c r="E5" s="114"/>
      <c r="F5" s="114"/>
      <c r="G5" s="114"/>
      <c r="H5" s="114"/>
      <c r="I5" s="114"/>
      <c r="J5" s="78"/>
      <c r="K5" s="78"/>
    </row>
    <row r="6" spans="1:12" x14ac:dyDescent="0.25">
      <c r="A6" s="20"/>
      <c r="B6" s="79"/>
      <c r="C6" s="79"/>
      <c r="D6" s="79"/>
      <c r="E6" s="79"/>
      <c r="F6" s="79"/>
      <c r="G6" s="79"/>
      <c r="H6" s="79"/>
      <c r="I6" s="79"/>
      <c r="J6" s="78"/>
      <c r="K6" s="78"/>
    </row>
    <row r="7" spans="1:12" ht="71.25" x14ac:dyDescent="0.25">
      <c r="A7" s="21" t="s">
        <v>34</v>
      </c>
      <c r="B7" s="80" t="s">
        <v>35</v>
      </c>
      <c r="C7" s="21" t="s">
        <v>44</v>
      </c>
      <c r="D7" s="21" t="s">
        <v>45</v>
      </c>
      <c r="E7" s="21" t="s">
        <v>46</v>
      </c>
      <c r="F7" s="21" t="s">
        <v>47</v>
      </c>
      <c r="G7" s="21" t="s">
        <v>48</v>
      </c>
      <c r="H7" s="21" t="s">
        <v>49</v>
      </c>
      <c r="I7" s="81" t="s">
        <v>50</v>
      </c>
      <c r="J7" s="82" t="s">
        <v>51</v>
      </c>
      <c r="K7" s="83" t="s">
        <v>52</v>
      </c>
      <c r="L7" s="21" t="s">
        <v>99</v>
      </c>
    </row>
    <row r="8" spans="1:12" s="84" customFormat="1" ht="35.25" customHeight="1" x14ac:dyDescent="0.25">
      <c r="A8" s="138"/>
      <c r="B8" s="141"/>
      <c r="C8" s="125"/>
      <c r="D8" s="125"/>
      <c r="E8" s="125"/>
      <c r="F8" s="125"/>
      <c r="G8" s="125"/>
      <c r="H8" s="125"/>
      <c r="I8" s="125"/>
      <c r="J8" s="128"/>
      <c r="K8" s="119"/>
      <c r="L8" s="116">
        <f>(J8-K8)/250/12</f>
        <v>0</v>
      </c>
    </row>
    <row r="9" spans="1:12" s="84" customFormat="1" ht="35.25" customHeight="1" x14ac:dyDescent="0.25">
      <c r="A9" s="139"/>
      <c r="B9" s="142"/>
      <c r="C9" s="126"/>
      <c r="D9" s="126"/>
      <c r="E9" s="126"/>
      <c r="F9" s="126"/>
      <c r="G9" s="126"/>
      <c r="H9" s="126"/>
      <c r="I9" s="126"/>
      <c r="J9" s="129"/>
      <c r="K9" s="120"/>
      <c r="L9" s="117"/>
    </row>
    <row r="10" spans="1:12" s="84" customFormat="1" ht="65.25" customHeight="1" x14ac:dyDescent="0.25">
      <c r="A10" s="139"/>
      <c r="B10" s="142"/>
      <c r="C10" s="127"/>
      <c r="D10" s="127"/>
      <c r="E10" s="127"/>
      <c r="F10" s="127"/>
      <c r="G10" s="127"/>
      <c r="H10" s="127"/>
      <c r="I10" s="127"/>
      <c r="J10" s="130"/>
      <c r="K10" s="121"/>
      <c r="L10" s="118"/>
    </row>
    <row r="11" spans="1:12" s="84" customFormat="1" ht="21.75" customHeight="1" x14ac:dyDescent="0.25">
      <c r="A11" s="140"/>
      <c r="B11" s="143"/>
      <c r="C11" s="85" t="s">
        <v>38</v>
      </c>
      <c r="D11" s="86"/>
      <c r="E11" s="86"/>
      <c r="F11" s="86"/>
      <c r="G11" s="86"/>
      <c r="H11" s="87"/>
      <c r="I11" s="88"/>
      <c r="J11" s="89">
        <f>SUM(J8:J10)</f>
        <v>0</v>
      </c>
      <c r="K11" s="90">
        <f>SUM(K8:K10)</f>
        <v>0</v>
      </c>
      <c r="L11" s="91"/>
    </row>
    <row r="12" spans="1:12" s="84" customFormat="1" x14ac:dyDescent="0.25">
      <c r="A12" s="138"/>
      <c r="B12" s="141"/>
      <c r="C12" s="125"/>
      <c r="D12" s="125"/>
      <c r="E12" s="125"/>
      <c r="F12" s="125"/>
      <c r="G12" s="125"/>
      <c r="H12" s="125"/>
      <c r="I12" s="135"/>
      <c r="J12" s="128"/>
      <c r="K12" s="119"/>
      <c r="L12" s="116">
        <f>(J12-K12)/250/12</f>
        <v>0</v>
      </c>
    </row>
    <row r="13" spans="1:12" s="84" customFormat="1" ht="49.5" customHeight="1" x14ac:dyDescent="0.25">
      <c r="A13" s="139"/>
      <c r="B13" s="142"/>
      <c r="C13" s="126"/>
      <c r="D13" s="126"/>
      <c r="E13" s="126"/>
      <c r="F13" s="126"/>
      <c r="G13" s="126"/>
      <c r="H13" s="126"/>
      <c r="I13" s="136"/>
      <c r="J13" s="129"/>
      <c r="K13" s="120"/>
      <c r="L13" s="117"/>
    </row>
    <row r="14" spans="1:12" s="84" customFormat="1" ht="21" customHeight="1" x14ac:dyDescent="0.25">
      <c r="A14" s="139"/>
      <c r="B14" s="142"/>
      <c r="C14" s="127"/>
      <c r="D14" s="127"/>
      <c r="E14" s="127"/>
      <c r="F14" s="127"/>
      <c r="G14" s="127"/>
      <c r="H14" s="127"/>
      <c r="I14" s="137"/>
      <c r="J14" s="130"/>
      <c r="K14" s="121"/>
      <c r="L14" s="118"/>
    </row>
    <row r="15" spans="1:12" s="84" customFormat="1" x14ac:dyDescent="0.25">
      <c r="A15" s="140"/>
      <c r="B15" s="143"/>
      <c r="C15" s="85" t="s">
        <v>38</v>
      </c>
      <c r="D15" s="122"/>
      <c r="E15" s="123"/>
      <c r="F15" s="123"/>
      <c r="G15" s="123"/>
      <c r="H15" s="123"/>
      <c r="I15" s="124"/>
      <c r="J15" s="89">
        <f>SUM(J12:J14)</f>
        <v>0</v>
      </c>
      <c r="K15" s="90">
        <f>SUM(K12:K14)</f>
        <v>0</v>
      </c>
      <c r="L15" s="91"/>
    </row>
    <row r="16" spans="1:12" s="84" customFormat="1" x14ac:dyDescent="0.25">
      <c r="A16" s="131" t="s">
        <v>53</v>
      </c>
      <c r="B16" s="132"/>
      <c r="C16" s="133"/>
      <c r="D16" s="92"/>
      <c r="E16" s="92"/>
      <c r="F16" s="92"/>
      <c r="G16" s="92"/>
      <c r="H16" s="92"/>
      <c r="I16" s="92"/>
      <c r="J16" s="93">
        <f>J15+J11</f>
        <v>0</v>
      </c>
      <c r="K16" s="94">
        <f>K15+K11</f>
        <v>0</v>
      </c>
      <c r="L16" s="95"/>
    </row>
    <row r="17" spans="1:11" s="84" customFormat="1" x14ac:dyDescent="0.25">
      <c r="J17" s="96"/>
      <c r="K17" s="96"/>
    </row>
    <row r="18" spans="1:11" s="84" customFormat="1" x14ac:dyDescent="0.25">
      <c r="B18" s="97" t="s">
        <v>84</v>
      </c>
      <c r="C18" s="98">
        <v>43857</v>
      </c>
      <c r="G18" s="54"/>
      <c r="H18" s="99"/>
      <c r="J18" s="54"/>
      <c r="K18" s="100"/>
    </row>
    <row r="19" spans="1:11" x14ac:dyDescent="0.25">
      <c r="G19" s="134" t="s">
        <v>85</v>
      </c>
      <c r="H19" s="134"/>
      <c r="J19" s="115" t="s">
        <v>93</v>
      </c>
      <c r="K19" s="115"/>
    </row>
    <row r="20" spans="1:11" x14ac:dyDescent="0.25">
      <c r="G20" s="115" t="s">
        <v>88</v>
      </c>
      <c r="H20" s="115"/>
    </row>
    <row r="21" spans="1:11" x14ac:dyDescent="0.25">
      <c r="A21" s="101"/>
    </row>
    <row r="22" spans="1:11" x14ac:dyDescent="0.25">
      <c r="I22" s="20"/>
    </row>
    <row r="23" spans="1:11" x14ac:dyDescent="0.25">
      <c r="I23" s="20"/>
    </row>
    <row r="26" spans="1:11" x14ac:dyDescent="0.25">
      <c r="I26" s="20"/>
    </row>
  </sheetData>
  <mergeCells count="34">
    <mergeCell ref="B5:I5"/>
    <mergeCell ref="B1:E1"/>
    <mergeCell ref="F1:G1"/>
    <mergeCell ref="I1:K1"/>
    <mergeCell ref="F2:G2"/>
    <mergeCell ref="A8:A11"/>
    <mergeCell ref="B8:B11"/>
    <mergeCell ref="C8:C10"/>
    <mergeCell ref="D8:D10"/>
    <mergeCell ref="E8:E10"/>
    <mergeCell ref="A16:C16"/>
    <mergeCell ref="G19:H19"/>
    <mergeCell ref="J19:K19"/>
    <mergeCell ref="F12:F14"/>
    <mergeCell ref="G12:G14"/>
    <mergeCell ref="H12:H14"/>
    <mergeCell ref="I12:I14"/>
    <mergeCell ref="J12:J14"/>
    <mergeCell ref="A12:A15"/>
    <mergeCell ref="B12:B15"/>
    <mergeCell ref="C12:C14"/>
    <mergeCell ref="D12:D14"/>
    <mergeCell ref="E12:E14"/>
    <mergeCell ref="G20:H20"/>
    <mergeCell ref="L12:L14"/>
    <mergeCell ref="L8:L10"/>
    <mergeCell ref="K12:K14"/>
    <mergeCell ref="D15:I15"/>
    <mergeCell ref="F8:F10"/>
    <mergeCell ref="G8:G10"/>
    <mergeCell ref="H8:H10"/>
    <mergeCell ref="I8:I10"/>
    <mergeCell ref="J8:J10"/>
    <mergeCell ref="K8:K10"/>
  </mergeCells>
  <conditionalFormatting sqref="D11:G11 D16:G16 D15">
    <cfRule type="cellIs" dxfId="3" priority="4" stopIfTrue="1" operator="lessThan">
      <formula>0</formula>
    </cfRule>
  </conditionalFormatting>
  <conditionalFormatting sqref="J16:K16">
    <cfRule type="cellIs" dxfId="2" priority="3" stopIfTrue="1" operator="lessThan">
      <formula>0</formula>
    </cfRule>
  </conditionalFormatting>
  <conditionalFormatting sqref="H16">
    <cfRule type="cellIs" dxfId="1" priority="2" stopIfTrue="1" operator="lessThan">
      <formula>0</formula>
    </cfRule>
  </conditionalFormatting>
  <conditionalFormatting sqref="I16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bilješke str. 1.-6.</vt:lpstr>
      <vt:lpstr>str. 5 tablica sudskih sporova</vt:lpstr>
      <vt:lpstr>List3</vt:lpstr>
    </vt:vector>
  </TitlesOfParts>
  <Company>Zmajevac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Tanari</cp:lastModifiedBy>
  <cp:lastPrinted>2021-01-29T10:45:48Z</cp:lastPrinted>
  <dcterms:created xsi:type="dcterms:W3CDTF">2012-02-10T07:20:38Z</dcterms:created>
  <dcterms:modified xsi:type="dcterms:W3CDTF">2021-01-29T14:13:44Z</dcterms:modified>
</cp:coreProperties>
</file>